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135" i="1"/>
  <c r="AC159" i="1"/>
  <c r="AC175" i="1"/>
  <c r="AC187"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362" i="1"/>
  <c r="AC370" i="1"/>
  <c r="AC378" i="1"/>
  <c r="AC386" i="1"/>
  <c r="AC394" i="1"/>
  <c r="AC402" i="1"/>
  <c r="AC11" i="1"/>
  <c r="AC19" i="1"/>
  <c r="AC27" i="1"/>
  <c r="AC35" i="1"/>
  <c r="AC43" i="1"/>
  <c r="AC51" i="1"/>
  <c r="AC59" i="1"/>
  <c r="AC67" i="1"/>
  <c r="AC75" i="1"/>
  <c r="AC83" i="1"/>
  <c r="AC91" i="1"/>
  <c r="AC99" i="1"/>
  <c r="AC107" i="1"/>
  <c r="AC115" i="1"/>
  <c r="AC123" i="1"/>
  <c r="AC131" i="1"/>
  <c r="AC143" i="1"/>
  <c r="AC151" i="1"/>
  <c r="AC163" i="1"/>
  <c r="AC171" i="1"/>
  <c r="AC183"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6" i="1"/>
  <c r="AC374" i="1"/>
  <c r="AC382" i="1"/>
  <c r="AC390" i="1"/>
  <c r="AC398" i="1"/>
  <c r="AC406" i="1"/>
  <c r="AC15" i="1"/>
  <c r="AC23" i="1"/>
  <c r="AC31" i="1"/>
  <c r="AC39" i="1"/>
  <c r="AC47" i="1"/>
  <c r="AC55" i="1"/>
  <c r="AC63" i="1"/>
  <c r="AC71" i="1"/>
  <c r="AC79" i="1"/>
  <c r="AC87" i="1"/>
  <c r="AC95" i="1"/>
  <c r="AC103" i="1"/>
  <c r="AC111" i="1"/>
  <c r="AC119" i="1"/>
  <c r="AC127" i="1"/>
  <c r="AC139" i="1"/>
  <c r="AC147" i="1"/>
  <c r="AC155" i="1"/>
  <c r="AC167" i="1"/>
  <c r="AC179" i="1"/>
  <c r="AC191" i="1"/>
  <c r="AC195" i="1"/>
  <c r="AC211" i="1"/>
  <c r="AC227" i="1"/>
  <c r="AC243" i="1"/>
  <c r="AC259" i="1"/>
  <c r="AC275" i="1"/>
  <c r="AC291" i="1"/>
  <c r="AC323" i="1"/>
  <c r="AC355" i="1"/>
  <c r="AC387" i="1"/>
  <c r="AC231" i="1"/>
  <c r="AC279" i="1"/>
  <c r="AC327" i="1"/>
  <c r="AC375" i="1"/>
  <c r="AC199" i="1"/>
  <c r="AC215" i="1"/>
  <c r="AC263" i="1"/>
  <c r="AC311" i="1"/>
  <c r="AC359" i="1"/>
  <c r="AC407" i="1"/>
  <c r="AC203" i="1"/>
  <c r="AC219" i="1"/>
  <c r="AC235" i="1"/>
  <c r="AC251" i="1"/>
  <c r="AC267" i="1"/>
  <c r="AC283" i="1"/>
  <c r="AC299" i="1"/>
  <c r="AC315" i="1"/>
  <c r="AC331" i="1"/>
  <c r="AC347" i="1"/>
  <c r="AC363" i="1"/>
  <c r="AC379" i="1"/>
  <c r="AC395" i="1"/>
  <c r="AC207" i="1"/>
  <c r="AC223" i="1"/>
  <c r="AC239" i="1"/>
  <c r="AC255" i="1"/>
  <c r="AC271" i="1"/>
  <c r="AC287" i="1"/>
  <c r="AC303" i="1"/>
  <c r="AC319" i="1"/>
  <c r="AC335" i="1"/>
  <c r="AC351" i="1"/>
  <c r="AC367" i="1"/>
  <c r="AC383" i="1"/>
  <c r="AC399" i="1"/>
  <c r="AC307" i="1"/>
  <c r="AC339" i="1"/>
  <c r="AC371" i="1"/>
  <c r="AC403" i="1"/>
  <c r="AC247" i="1"/>
  <c r="AC295" i="1"/>
  <c r="AC343" i="1"/>
  <c r="AC391"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377" i="1"/>
  <c r="AB385" i="1"/>
  <c r="AB393" i="1"/>
  <c r="AB401" i="1"/>
  <c r="AB55" i="1"/>
  <c r="AB75" i="1"/>
  <c r="AB87" i="1"/>
  <c r="AB99" i="1"/>
  <c r="AB111" i="1"/>
  <c r="AB123" i="1"/>
  <c r="AB131" i="1"/>
  <c r="AB143" i="1"/>
  <c r="AB155" i="1"/>
  <c r="AB167" i="1"/>
  <c r="AB179" i="1"/>
  <c r="AB191" i="1"/>
  <c r="AB203" i="1"/>
  <c r="AB215" i="1"/>
  <c r="AB227"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81" i="1"/>
  <c r="AB389" i="1"/>
  <c r="AB397" i="1"/>
  <c r="AB405" i="1"/>
  <c r="AB63" i="1"/>
  <c r="AB83" i="1"/>
  <c r="AB95" i="1"/>
  <c r="AB107" i="1"/>
  <c r="AB119" i="1"/>
  <c r="AB139" i="1"/>
  <c r="AB147" i="1"/>
  <c r="AB159" i="1"/>
  <c r="AB171" i="1"/>
  <c r="AB183" i="1"/>
  <c r="AB195" i="1"/>
  <c r="AB207" i="1"/>
  <c r="AB219" i="1"/>
  <c r="AB231"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11" i="1"/>
  <c r="AB15" i="1"/>
  <c r="AB19" i="1"/>
  <c r="AB23" i="1"/>
  <c r="AB27" i="1"/>
  <c r="AB31" i="1"/>
  <c r="AB35" i="1"/>
  <c r="AB39" i="1"/>
  <c r="AB43" i="1"/>
  <c r="AB47" i="1"/>
  <c r="AB51" i="1"/>
  <c r="AB59" i="1"/>
  <c r="AB67" i="1"/>
  <c r="AB71" i="1"/>
  <c r="AB79" i="1"/>
  <c r="AB91" i="1"/>
  <c r="AB103" i="1"/>
  <c r="AB115" i="1"/>
  <c r="AB127" i="1"/>
  <c r="AB135" i="1"/>
  <c r="AB151" i="1"/>
  <c r="AB163" i="1"/>
  <c r="AB175" i="1"/>
  <c r="AB187" i="1"/>
  <c r="AB199" i="1"/>
  <c r="AB211" i="1"/>
  <c r="AB223" i="1"/>
  <c r="AB235" i="1"/>
  <c r="AB251" i="1"/>
  <c r="AB267" i="1"/>
  <c r="AB299" i="1"/>
  <c r="AB347" i="1"/>
  <c r="AB379" i="1"/>
  <c r="AB255" i="1"/>
  <c r="AB287" i="1"/>
  <c r="AB319" i="1"/>
  <c r="AB367" i="1"/>
  <c r="AB239" i="1"/>
  <c r="AB335" i="1"/>
  <c r="AB399" i="1"/>
  <c r="AB243" i="1"/>
  <c r="AB259" i="1"/>
  <c r="AB275" i="1"/>
  <c r="AB291" i="1"/>
  <c r="AB307" i="1"/>
  <c r="AB323" i="1"/>
  <c r="AB339" i="1"/>
  <c r="AB355" i="1"/>
  <c r="AB371" i="1"/>
  <c r="AB387" i="1"/>
  <c r="AB403" i="1"/>
  <c r="AB247" i="1"/>
  <c r="AB263" i="1"/>
  <c r="AB279" i="1"/>
  <c r="AB295" i="1"/>
  <c r="AB311" i="1"/>
  <c r="AB327" i="1"/>
  <c r="AB343" i="1"/>
  <c r="AB359" i="1"/>
  <c r="AB375" i="1"/>
  <c r="AB391" i="1"/>
  <c r="AB407" i="1"/>
  <c r="AB283" i="1"/>
  <c r="AB315" i="1"/>
  <c r="AB331" i="1"/>
  <c r="AB363" i="1"/>
  <c r="AB395" i="1"/>
  <c r="AB271" i="1"/>
  <c r="AB303" i="1"/>
  <c r="AB351" i="1"/>
  <c r="AB383"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377" i="1"/>
  <c r="AA389" i="1"/>
  <c r="AA397" i="1"/>
  <c r="AA405" i="1"/>
  <c r="AA71" i="1"/>
  <c r="AA91" i="1"/>
  <c r="AA103" i="1"/>
  <c r="AA115" i="1"/>
  <c r="AA127" i="1"/>
  <c r="AA139" i="1"/>
  <c r="AA151" i="1"/>
  <c r="AA163" i="1"/>
  <c r="AA175" i="1"/>
  <c r="AA187" i="1"/>
  <c r="AA199" i="1"/>
  <c r="AA211"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81" i="1"/>
  <c r="AA385" i="1"/>
  <c r="AA393" i="1"/>
  <c r="AA401" i="1"/>
  <c r="AA67" i="1"/>
  <c r="AA83" i="1"/>
  <c r="AA95" i="1"/>
  <c r="AA107" i="1"/>
  <c r="AA119" i="1"/>
  <c r="AA131" i="1"/>
  <c r="AA143" i="1"/>
  <c r="AA155" i="1"/>
  <c r="AA167" i="1"/>
  <c r="AA179" i="1"/>
  <c r="AA191" i="1"/>
  <c r="AA203" i="1"/>
  <c r="AA215"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11" i="1"/>
  <c r="AA15" i="1"/>
  <c r="AA19" i="1"/>
  <c r="AA23" i="1"/>
  <c r="AA27" i="1"/>
  <c r="AA31" i="1"/>
  <c r="AA35" i="1"/>
  <c r="AA39" i="1"/>
  <c r="AA43" i="1"/>
  <c r="AA47" i="1"/>
  <c r="AA51" i="1"/>
  <c r="AA55" i="1"/>
  <c r="AA59" i="1"/>
  <c r="AA63" i="1"/>
  <c r="AA75" i="1"/>
  <c r="AA79" i="1"/>
  <c r="AA87" i="1"/>
  <c r="AA99" i="1"/>
  <c r="AA111" i="1"/>
  <c r="AA123" i="1"/>
  <c r="AA135" i="1"/>
  <c r="AA147" i="1"/>
  <c r="AA159" i="1"/>
  <c r="AA171" i="1"/>
  <c r="AA183" i="1"/>
  <c r="AA195" i="1"/>
  <c r="AA207" i="1"/>
  <c r="AA219" i="1"/>
  <c r="AA235" i="1"/>
  <c r="AA251" i="1"/>
  <c r="AA283" i="1"/>
  <c r="AA315" i="1"/>
  <c r="AA347" i="1"/>
  <c r="AA395" i="1"/>
  <c r="AA255" i="1"/>
  <c r="AA287" i="1"/>
  <c r="AA335" i="1"/>
  <c r="AA383" i="1"/>
  <c r="AA223" i="1"/>
  <c r="AA319" i="1"/>
  <c r="AA367" i="1"/>
  <c r="AA227" i="1"/>
  <c r="AA243" i="1"/>
  <c r="AA259" i="1"/>
  <c r="AA275" i="1"/>
  <c r="AA291" i="1"/>
  <c r="AA307" i="1"/>
  <c r="AA323" i="1"/>
  <c r="AA339" i="1"/>
  <c r="AA355" i="1"/>
  <c r="AA371" i="1"/>
  <c r="AA387" i="1"/>
  <c r="AA403" i="1"/>
  <c r="AA231" i="1"/>
  <c r="AA247" i="1"/>
  <c r="AA263" i="1"/>
  <c r="AA279" i="1"/>
  <c r="AA295" i="1"/>
  <c r="AA311" i="1"/>
  <c r="AA327" i="1"/>
  <c r="AA343" i="1"/>
  <c r="AA359" i="1"/>
  <c r="AA375" i="1"/>
  <c r="AA391" i="1"/>
  <c r="AA407" i="1"/>
  <c r="AA267" i="1"/>
  <c r="AA299" i="1"/>
  <c r="AA331" i="1"/>
  <c r="AA363" i="1"/>
  <c r="AA379" i="1"/>
  <c r="AA239" i="1"/>
  <c r="AA271" i="1"/>
  <c r="AA303" i="1"/>
  <c r="AA351" i="1"/>
  <c r="AA399"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393" i="1"/>
  <c r="Z401" i="1"/>
  <c r="Z27" i="1"/>
  <c r="Z47" i="1"/>
  <c r="Z55" i="1"/>
  <c r="Z67" i="1"/>
  <c r="Z79" i="1"/>
  <c r="Z91" i="1"/>
  <c r="Z103" i="1"/>
  <c r="Z115" i="1"/>
  <c r="Z127" i="1"/>
  <c r="Z139" i="1"/>
  <c r="Z151" i="1"/>
  <c r="Z163" i="1"/>
  <c r="Z175" i="1"/>
  <c r="Z187" i="1"/>
  <c r="Z199" i="1"/>
  <c r="Z211" i="1"/>
  <c r="Z223" i="1"/>
  <c r="Z235" i="1"/>
  <c r="Z247" i="1"/>
  <c r="Z259" i="1"/>
  <c r="Z271" i="1"/>
  <c r="Z283"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7" i="1"/>
  <c r="Z405" i="1"/>
  <c r="Z35" i="1"/>
  <c r="Z63" i="1"/>
  <c r="Z75" i="1"/>
  <c r="Z87" i="1"/>
  <c r="Z99" i="1"/>
  <c r="Z111" i="1"/>
  <c r="Z123" i="1"/>
  <c r="Z135" i="1"/>
  <c r="Z147" i="1"/>
  <c r="Z159" i="1"/>
  <c r="Z171" i="1"/>
  <c r="Z183" i="1"/>
  <c r="Z195" i="1"/>
  <c r="Z207" i="1"/>
  <c r="Z219" i="1"/>
  <c r="Z231" i="1"/>
  <c r="Z243" i="1"/>
  <c r="Z255" i="1"/>
  <c r="Z267" i="1"/>
  <c r="Z279"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11" i="1"/>
  <c r="Z15" i="1"/>
  <c r="Z19" i="1"/>
  <c r="Z23" i="1"/>
  <c r="Z31" i="1"/>
  <c r="Z39" i="1"/>
  <c r="Z43" i="1"/>
  <c r="Z51" i="1"/>
  <c r="Z59" i="1"/>
  <c r="Z71" i="1"/>
  <c r="Z83" i="1"/>
  <c r="Z95" i="1"/>
  <c r="Z107" i="1"/>
  <c r="Z119" i="1"/>
  <c r="Z131" i="1"/>
  <c r="Z143" i="1"/>
  <c r="Z155" i="1"/>
  <c r="Z167" i="1"/>
  <c r="Z179" i="1"/>
  <c r="Z191" i="1"/>
  <c r="Z203" i="1"/>
  <c r="Z215" i="1"/>
  <c r="Z227" i="1"/>
  <c r="Z239" i="1"/>
  <c r="Z251" i="1"/>
  <c r="Z263" i="1"/>
  <c r="Z275" i="1"/>
  <c r="Z287" i="1"/>
  <c r="Z367" i="1"/>
  <c r="Z399" i="1"/>
  <c r="Z323" i="1"/>
  <c r="Z355" i="1"/>
  <c r="Z387" i="1"/>
  <c r="Z291" i="1"/>
  <c r="Z295" i="1"/>
  <c r="Z311" i="1"/>
  <c r="Z327" i="1"/>
  <c r="Z343" i="1"/>
  <c r="Z359" i="1"/>
  <c r="Z375" i="1"/>
  <c r="Z391" i="1"/>
  <c r="Z407" i="1"/>
  <c r="Z299" i="1"/>
  <c r="Z315" i="1"/>
  <c r="Z331" i="1"/>
  <c r="Z347" i="1"/>
  <c r="Z363" i="1"/>
  <c r="Z379" i="1"/>
  <c r="Z395" i="1"/>
  <c r="Z303" i="1"/>
  <c r="Z319" i="1"/>
  <c r="Z335" i="1"/>
  <c r="Z351" i="1"/>
  <c r="Z383" i="1"/>
  <c r="Z307" i="1"/>
  <c r="Z339" i="1"/>
  <c r="Z371" i="1"/>
  <c r="Z403"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397" i="1"/>
  <c r="Y405" i="1"/>
  <c r="Y47" i="1"/>
  <c r="Y71" i="1"/>
  <c r="Y83" i="1"/>
  <c r="Y95" i="1"/>
  <c r="Y107" i="1"/>
  <c r="Y119" i="1"/>
  <c r="Y131" i="1"/>
  <c r="Y143" i="1"/>
  <c r="Y155" i="1"/>
  <c r="Y167" i="1"/>
  <c r="Y175" i="1"/>
  <c r="Y187" i="1"/>
  <c r="Y199" i="1"/>
  <c r="Y211" i="1"/>
  <c r="Y223" i="1"/>
  <c r="Y235" i="1"/>
  <c r="Y247" i="1"/>
  <c r="Y259" i="1"/>
  <c r="Y271"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401" i="1"/>
  <c r="Y43" i="1"/>
  <c r="Y59" i="1"/>
  <c r="Y67" i="1"/>
  <c r="Y79" i="1"/>
  <c r="Y91" i="1"/>
  <c r="Y103" i="1"/>
  <c r="Y115" i="1"/>
  <c r="Y127" i="1"/>
  <c r="Y139" i="1"/>
  <c r="Y151" i="1"/>
  <c r="Y163" i="1"/>
  <c r="Y171" i="1"/>
  <c r="Y183" i="1"/>
  <c r="Y195" i="1"/>
  <c r="Y207" i="1"/>
  <c r="Y219" i="1"/>
  <c r="Y231" i="1"/>
  <c r="Y243" i="1"/>
  <c r="Y255" i="1"/>
  <c r="Y267"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11" i="1"/>
  <c r="Y15" i="1"/>
  <c r="Y19" i="1"/>
  <c r="Y23" i="1"/>
  <c r="Y27" i="1"/>
  <c r="Y31" i="1"/>
  <c r="Y35" i="1"/>
  <c r="Y39" i="1"/>
  <c r="Y51" i="1"/>
  <c r="Y55" i="1"/>
  <c r="Y63" i="1"/>
  <c r="Y75" i="1"/>
  <c r="Y87" i="1"/>
  <c r="Y99" i="1"/>
  <c r="Y111" i="1"/>
  <c r="Y123" i="1"/>
  <c r="Y135" i="1"/>
  <c r="Y147" i="1"/>
  <c r="Y159" i="1"/>
  <c r="Y179" i="1"/>
  <c r="Y191" i="1"/>
  <c r="Y203" i="1"/>
  <c r="Y215" i="1"/>
  <c r="Y227" i="1"/>
  <c r="Y239" i="1"/>
  <c r="Y251" i="1"/>
  <c r="Y263" i="1"/>
  <c r="Y279" i="1"/>
  <c r="Y295" i="1"/>
  <c r="Y311" i="1"/>
  <c r="Y327" i="1"/>
  <c r="Y359" i="1"/>
  <c r="Y391" i="1"/>
  <c r="Y283" i="1"/>
  <c r="Y299" i="1"/>
  <c r="Y315" i="1"/>
  <c r="Y331" i="1"/>
  <c r="Y347" i="1"/>
  <c r="Y363" i="1"/>
  <c r="Y379" i="1"/>
  <c r="Y395" i="1"/>
  <c r="Y287" i="1"/>
  <c r="Y303" i="1"/>
  <c r="Y319" i="1"/>
  <c r="Y335" i="1"/>
  <c r="Y351" i="1"/>
  <c r="Y367" i="1"/>
  <c r="Y383" i="1"/>
  <c r="Y399" i="1"/>
  <c r="Y275" i="1"/>
  <c r="Y291" i="1"/>
  <c r="Y307" i="1"/>
  <c r="Y323" i="1"/>
  <c r="Y339" i="1"/>
  <c r="Y355" i="1"/>
  <c r="Y371" i="1"/>
  <c r="Y387" i="1"/>
  <c r="Y403" i="1"/>
  <c r="Y343" i="1"/>
  <c r="Y375" i="1"/>
  <c r="Y407"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373" i="1"/>
  <c r="X381" i="1"/>
  <c r="X389" i="1"/>
  <c r="X397" i="1"/>
  <c r="X405" i="1"/>
  <c r="X59" i="1"/>
  <c r="X87" i="1"/>
  <c r="X99" i="1"/>
  <c r="X111" i="1"/>
  <c r="X123" i="1"/>
  <c r="X135" i="1"/>
  <c r="X147" i="1"/>
  <c r="X159" i="1"/>
  <c r="X171" i="1"/>
  <c r="X183" i="1"/>
  <c r="X195" i="1"/>
  <c r="X207" i="1"/>
  <c r="X219" i="1"/>
  <c r="X231" i="1"/>
  <c r="X243"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7" i="1"/>
  <c r="X385" i="1"/>
  <c r="X393" i="1"/>
  <c r="X401" i="1"/>
  <c r="X55" i="1"/>
  <c r="X71" i="1"/>
  <c r="X79" i="1"/>
  <c r="X83" i="1"/>
  <c r="X95" i="1"/>
  <c r="X107" i="1"/>
  <c r="X119" i="1"/>
  <c r="X131" i="1"/>
  <c r="X143" i="1"/>
  <c r="X155" i="1"/>
  <c r="X167" i="1"/>
  <c r="X179" i="1"/>
  <c r="X191" i="1"/>
  <c r="X203" i="1"/>
  <c r="X215" i="1"/>
  <c r="X227" i="1"/>
  <c r="X239"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11" i="1"/>
  <c r="X15" i="1"/>
  <c r="X19" i="1"/>
  <c r="X23" i="1"/>
  <c r="X27" i="1"/>
  <c r="X31" i="1"/>
  <c r="X35" i="1"/>
  <c r="X39" i="1"/>
  <c r="X43" i="1"/>
  <c r="X47" i="1"/>
  <c r="X51" i="1"/>
  <c r="X63" i="1"/>
  <c r="X67" i="1"/>
  <c r="X75" i="1"/>
  <c r="X91" i="1"/>
  <c r="X103" i="1"/>
  <c r="X115" i="1"/>
  <c r="X127" i="1"/>
  <c r="X139" i="1"/>
  <c r="X151" i="1"/>
  <c r="X163" i="1"/>
  <c r="X175" i="1"/>
  <c r="X187" i="1"/>
  <c r="X199" i="1"/>
  <c r="X211" i="1"/>
  <c r="X223" i="1"/>
  <c r="X235" i="1"/>
  <c r="X247" i="1"/>
  <c r="X295" i="1"/>
  <c r="X343" i="1"/>
  <c r="X375" i="1"/>
  <c r="X407" i="1"/>
  <c r="X267" i="1"/>
  <c r="X315" i="1"/>
  <c r="X347" i="1"/>
  <c r="X379" i="1"/>
  <c r="X283" i="1"/>
  <c r="X255" i="1"/>
  <c r="X271" i="1"/>
  <c r="X287" i="1"/>
  <c r="X303" i="1"/>
  <c r="X319" i="1"/>
  <c r="X335" i="1"/>
  <c r="X351" i="1"/>
  <c r="X367" i="1"/>
  <c r="X383" i="1"/>
  <c r="X399" i="1"/>
  <c r="X259" i="1"/>
  <c r="X275" i="1"/>
  <c r="X291" i="1"/>
  <c r="X307" i="1"/>
  <c r="X323" i="1"/>
  <c r="X339" i="1"/>
  <c r="X355" i="1"/>
  <c r="X371" i="1"/>
  <c r="X387" i="1"/>
  <c r="X403" i="1"/>
  <c r="X263" i="1"/>
  <c r="X279" i="1"/>
  <c r="X311" i="1"/>
  <c r="X327" i="1"/>
  <c r="X359" i="1"/>
  <c r="X391" i="1"/>
  <c r="X251" i="1"/>
  <c r="X299" i="1"/>
  <c r="X331" i="1"/>
  <c r="X363" i="1"/>
  <c r="X395"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389" i="1"/>
  <c r="W397" i="1"/>
  <c r="W405" i="1"/>
  <c r="W27" i="1"/>
  <c r="W55" i="1"/>
  <c r="W67" i="1"/>
  <c r="W79" i="1"/>
  <c r="W91" i="1"/>
  <c r="W103" i="1"/>
  <c r="W115" i="1"/>
  <c r="W127" i="1"/>
  <c r="W139" i="1"/>
  <c r="W147" i="1"/>
  <c r="W159" i="1"/>
  <c r="W171" i="1"/>
  <c r="W183" i="1"/>
  <c r="W195" i="1"/>
  <c r="W207" i="1"/>
  <c r="W219" i="1"/>
  <c r="W231" i="1"/>
  <c r="W243" i="1"/>
  <c r="W255" i="1"/>
  <c r="W267" i="1"/>
  <c r="W279" i="1"/>
  <c r="W291" i="1"/>
  <c r="W303"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93" i="1"/>
  <c r="W401" i="1"/>
  <c r="W23" i="1"/>
  <c r="W43" i="1"/>
  <c r="W51" i="1"/>
  <c r="W63" i="1"/>
  <c r="W75" i="1"/>
  <c r="W87" i="1"/>
  <c r="W99" i="1"/>
  <c r="W107" i="1"/>
  <c r="W119" i="1"/>
  <c r="W131" i="1"/>
  <c r="W143" i="1"/>
  <c r="W155" i="1"/>
  <c r="W167" i="1"/>
  <c r="W179" i="1"/>
  <c r="W191" i="1"/>
  <c r="W203" i="1"/>
  <c r="W215" i="1"/>
  <c r="W227" i="1"/>
  <c r="W239" i="1"/>
  <c r="W251" i="1"/>
  <c r="W263" i="1"/>
  <c r="W275" i="1"/>
  <c r="W287" i="1"/>
  <c r="W299"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11" i="1"/>
  <c r="W15" i="1"/>
  <c r="W19" i="1"/>
  <c r="W31" i="1"/>
  <c r="W35" i="1"/>
  <c r="W39" i="1"/>
  <c r="W47" i="1"/>
  <c r="W59" i="1"/>
  <c r="W71" i="1"/>
  <c r="W83" i="1"/>
  <c r="W95" i="1"/>
  <c r="W111" i="1"/>
  <c r="W123" i="1"/>
  <c r="W135" i="1"/>
  <c r="W151" i="1"/>
  <c r="W163" i="1"/>
  <c r="W175" i="1"/>
  <c r="W187" i="1"/>
  <c r="W199" i="1"/>
  <c r="W211" i="1"/>
  <c r="W223" i="1"/>
  <c r="W235" i="1"/>
  <c r="W247" i="1"/>
  <c r="W259" i="1"/>
  <c r="W271" i="1"/>
  <c r="W283" i="1"/>
  <c r="W295" i="1"/>
  <c r="W307" i="1"/>
  <c r="W371" i="1"/>
  <c r="W311" i="1"/>
  <c r="W359" i="1"/>
  <c r="W391" i="1"/>
  <c r="W343" i="1"/>
  <c r="W315" i="1"/>
  <c r="W331" i="1"/>
  <c r="W347" i="1"/>
  <c r="W363" i="1"/>
  <c r="W379" i="1"/>
  <c r="W395" i="1"/>
  <c r="W319" i="1"/>
  <c r="W335" i="1"/>
  <c r="W351" i="1"/>
  <c r="W367" i="1"/>
  <c r="W383" i="1"/>
  <c r="W399" i="1"/>
  <c r="W323" i="1"/>
  <c r="W339" i="1"/>
  <c r="W355" i="1"/>
  <c r="W387" i="1"/>
  <c r="W403" i="1"/>
  <c r="W327" i="1"/>
  <c r="W375" i="1"/>
  <c r="W407"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71" i="1"/>
  <c r="V103" i="1"/>
  <c r="V115" i="1"/>
  <c r="V127" i="1"/>
  <c r="V139" i="1"/>
  <c r="V151" i="1"/>
  <c r="V163" i="1"/>
  <c r="V171" i="1"/>
  <c r="V183" i="1"/>
  <c r="V195" i="1"/>
  <c r="V207" i="1"/>
  <c r="V219" i="1"/>
  <c r="V231" i="1"/>
  <c r="V243" i="1"/>
  <c r="V255" i="1"/>
  <c r="V267"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386" i="1"/>
  <c r="V394" i="1"/>
  <c r="V402" i="1"/>
  <c r="V11" i="1"/>
  <c r="V23" i="1"/>
  <c r="V31" i="1"/>
  <c r="V39" i="1"/>
  <c r="V47" i="1"/>
  <c r="V55" i="1"/>
  <c r="V63" i="1"/>
  <c r="V75" i="1"/>
  <c r="V83" i="1"/>
  <c r="V91" i="1"/>
  <c r="V99" i="1"/>
  <c r="V111" i="1"/>
  <c r="V123" i="1"/>
  <c r="V135" i="1"/>
  <c r="V147" i="1"/>
  <c r="V159" i="1"/>
  <c r="V175" i="1"/>
  <c r="V187" i="1"/>
  <c r="V199" i="1"/>
  <c r="V211" i="1"/>
  <c r="V223" i="1"/>
  <c r="V235" i="1"/>
  <c r="V247" i="1"/>
  <c r="V259"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90" i="1"/>
  <c r="V398" i="1"/>
  <c r="V406" i="1"/>
  <c r="V15" i="1"/>
  <c r="V19" i="1"/>
  <c r="V27" i="1"/>
  <c r="V35" i="1"/>
  <c r="V43" i="1"/>
  <c r="V51" i="1"/>
  <c r="V59" i="1"/>
  <c r="V67" i="1"/>
  <c r="V79" i="1"/>
  <c r="V87" i="1"/>
  <c r="V95" i="1"/>
  <c r="V107" i="1"/>
  <c r="V119" i="1"/>
  <c r="V131" i="1"/>
  <c r="V143" i="1"/>
  <c r="V155" i="1"/>
  <c r="V167" i="1"/>
  <c r="V179" i="1"/>
  <c r="V191" i="1"/>
  <c r="V203" i="1"/>
  <c r="V215" i="1"/>
  <c r="V227" i="1"/>
  <c r="V239" i="1"/>
  <c r="V251" i="1"/>
  <c r="V263" i="1"/>
  <c r="V271" i="1"/>
  <c r="V303" i="1"/>
  <c r="V335" i="1"/>
  <c r="V383" i="1"/>
  <c r="V291" i="1"/>
  <c r="V323" i="1"/>
  <c r="V355" i="1"/>
  <c r="V387" i="1"/>
  <c r="V275" i="1"/>
  <c r="V403" i="1"/>
  <c r="V279" i="1"/>
  <c r="V295" i="1"/>
  <c r="V311" i="1"/>
  <c r="V327" i="1"/>
  <c r="V343" i="1"/>
  <c r="V359" i="1"/>
  <c r="V375" i="1"/>
  <c r="V391" i="1"/>
  <c r="V407" i="1"/>
  <c r="V283" i="1"/>
  <c r="V299" i="1"/>
  <c r="V315" i="1"/>
  <c r="V331" i="1"/>
  <c r="V347" i="1"/>
  <c r="V363" i="1"/>
  <c r="V379" i="1"/>
  <c r="V395" i="1"/>
  <c r="V287" i="1"/>
  <c r="V319" i="1"/>
  <c r="V351" i="1"/>
  <c r="V367" i="1"/>
  <c r="V399" i="1"/>
  <c r="V307" i="1"/>
  <c r="V339" i="1"/>
  <c r="V371"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385" i="1"/>
  <c r="U393" i="1"/>
  <c r="U401" i="1"/>
  <c r="U59" i="1"/>
  <c r="U79" i="1"/>
  <c r="U87" i="1"/>
  <c r="U99" i="1"/>
  <c r="U111" i="1"/>
  <c r="U123" i="1"/>
  <c r="U135" i="1"/>
  <c r="U147" i="1"/>
  <c r="U159" i="1"/>
  <c r="U171" i="1"/>
  <c r="U183" i="1"/>
  <c r="U195" i="1"/>
  <c r="U207" i="1"/>
  <c r="U219"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9" i="1"/>
  <c r="U397" i="1"/>
  <c r="U405" i="1"/>
  <c r="U63" i="1"/>
  <c r="U91" i="1"/>
  <c r="U103" i="1"/>
  <c r="U115" i="1"/>
  <c r="U127" i="1"/>
  <c r="U139" i="1"/>
  <c r="U151" i="1"/>
  <c r="U163" i="1"/>
  <c r="U175" i="1"/>
  <c r="U187" i="1"/>
  <c r="U199" i="1"/>
  <c r="U211" i="1"/>
  <c r="U223"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11" i="1"/>
  <c r="U15" i="1"/>
  <c r="U19" i="1"/>
  <c r="U23" i="1"/>
  <c r="U27" i="1"/>
  <c r="U31" i="1"/>
  <c r="U35" i="1"/>
  <c r="U39" i="1"/>
  <c r="U43" i="1"/>
  <c r="U47" i="1"/>
  <c r="U51" i="1"/>
  <c r="U55" i="1"/>
  <c r="U67" i="1"/>
  <c r="U71" i="1"/>
  <c r="U75" i="1"/>
  <c r="U83" i="1"/>
  <c r="U95" i="1"/>
  <c r="U107" i="1"/>
  <c r="U119" i="1"/>
  <c r="U131" i="1"/>
  <c r="U143" i="1"/>
  <c r="U155" i="1"/>
  <c r="U167" i="1"/>
  <c r="U179" i="1"/>
  <c r="U191" i="1"/>
  <c r="U203" i="1"/>
  <c r="U215" i="1"/>
  <c r="U227" i="1"/>
  <c r="U243" i="1"/>
  <c r="U259" i="1"/>
  <c r="U275" i="1"/>
  <c r="U307" i="1"/>
  <c r="U339" i="1"/>
  <c r="U371" i="1"/>
  <c r="U403" i="1"/>
  <c r="U263" i="1"/>
  <c r="U311" i="1"/>
  <c r="U359" i="1"/>
  <c r="U407" i="1"/>
  <c r="U231" i="1"/>
  <c r="U295" i="1"/>
  <c r="U343" i="1"/>
  <c r="U391" i="1"/>
  <c r="U235" i="1"/>
  <c r="U251" i="1"/>
  <c r="U267" i="1"/>
  <c r="U283" i="1"/>
  <c r="U299" i="1"/>
  <c r="U315" i="1"/>
  <c r="U331" i="1"/>
  <c r="U347" i="1"/>
  <c r="U363" i="1"/>
  <c r="U379" i="1"/>
  <c r="U395" i="1"/>
  <c r="U239" i="1"/>
  <c r="U255" i="1"/>
  <c r="U271" i="1"/>
  <c r="U287" i="1"/>
  <c r="U303" i="1"/>
  <c r="U319" i="1"/>
  <c r="U335" i="1"/>
  <c r="U351" i="1"/>
  <c r="U367" i="1"/>
  <c r="U383" i="1"/>
  <c r="U399" i="1"/>
  <c r="U291" i="1"/>
  <c r="U323" i="1"/>
  <c r="U355" i="1"/>
  <c r="U387" i="1"/>
  <c r="U247" i="1"/>
  <c r="U279" i="1"/>
  <c r="U327" i="1"/>
  <c r="U375"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95" i="1"/>
  <c r="T123" i="1"/>
  <c r="T135" i="1"/>
  <c r="T147" i="1"/>
  <c r="T159" i="1"/>
  <c r="T171" i="1"/>
  <c r="T179" i="1"/>
  <c r="T191" i="1"/>
  <c r="T203"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370" i="1"/>
  <c r="T378" i="1"/>
  <c r="T382" i="1"/>
  <c r="T390" i="1"/>
  <c r="T398" i="1"/>
  <c r="T406" i="1"/>
  <c r="T15" i="1"/>
  <c r="T23" i="1"/>
  <c r="T27" i="1"/>
  <c r="T35" i="1"/>
  <c r="T43" i="1"/>
  <c r="T51" i="1"/>
  <c r="T59" i="1"/>
  <c r="T67" i="1"/>
  <c r="T75" i="1"/>
  <c r="T83" i="1"/>
  <c r="T91" i="1"/>
  <c r="T103" i="1"/>
  <c r="T111" i="1"/>
  <c r="T119" i="1"/>
  <c r="T131" i="1"/>
  <c r="T143" i="1"/>
  <c r="T151" i="1"/>
  <c r="T163" i="1"/>
  <c r="T175" i="1"/>
  <c r="T187" i="1"/>
  <c r="T199"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4" i="1"/>
  <c r="T386" i="1"/>
  <c r="T394" i="1"/>
  <c r="T402" i="1"/>
  <c r="T11" i="1"/>
  <c r="T19" i="1"/>
  <c r="T31" i="1"/>
  <c r="T39" i="1"/>
  <c r="T47" i="1"/>
  <c r="T55" i="1"/>
  <c r="T63" i="1"/>
  <c r="T71" i="1"/>
  <c r="T79" i="1"/>
  <c r="T87" i="1"/>
  <c r="T99" i="1"/>
  <c r="T107" i="1"/>
  <c r="T115" i="1"/>
  <c r="T127" i="1"/>
  <c r="T139" i="1"/>
  <c r="T155" i="1"/>
  <c r="T167" i="1"/>
  <c r="T183" i="1"/>
  <c r="T195" i="1"/>
  <c r="T207" i="1"/>
  <c r="T211" i="1"/>
  <c r="T227" i="1"/>
  <c r="T243" i="1"/>
  <c r="T259" i="1"/>
  <c r="T275" i="1"/>
  <c r="T291" i="1"/>
  <c r="T323" i="1"/>
  <c r="T355" i="1"/>
  <c r="T403" i="1"/>
  <c r="T263" i="1"/>
  <c r="T311" i="1"/>
  <c r="T359" i="1"/>
  <c r="T407" i="1"/>
  <c r="T215" i="1"/>
  <c r="T231" i="1"/>
  <c r="T279" i="1"/>
  <c r="T327" i="1"/>
  <c r="T375" i="1"/>
  <c r="T219" i="1"/>
  <c r="T235" i="1"/>
  <c r="T251" i="1"/>
  <c r="T267" i="1"/>
  <c r="T283" i="1"/>
  <c r="T299" i="1"/>
  <c r="T315" i="1"/>
  <c r="T331" i="1"/>
  <c r="T347" i="1"/>
  <c r="T363" i="1"/>
  <c r="T379" i="1"/>
  <c r="T395" i="1"/>
  <c r="T223" i="1"/>
  <c r="T239" i="1"/>
  <c r="T255" i="1"/>
  <c r="T271" i="1"/>
  <c r="T287" i="1"/>
  <c r="T303" i="1"/>
  <c r="T319" i="1"/>
  <c r="T335" i="1"/>
  <c r="T351" i="1"/>
  <c r="T367" i="1"/>
  <c r="T383" i="1"/>
  <c r="T399" i="1"/>
  <c r="T307" i="1"/>
  <c r="T339" i="1"/>
  <c r="T371" i="1"/>
  <c r="T387" i="1"/>
  <c r="T247" i="1"/>
  <c r="T295" i="1"/>
  <c r="T343" i="1"/>
  <c r="T391"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369" i="1"/>
  <c r="S377" i="1"/>
  <c r="S385" i="1"/>
  <c r="S393" i="1"/>
  <c r="S401" i="1"/>
  <c r="S71" i="1"/>
  <c r="S87" i="1"/>
  <c r="S95" i="1"/>
  <c r="S107" i="1"/>
  <c r="S115" i="1"/>
  <c r="S127" i="1"/>
  <c r="S139" i="1"/>
  <c r="S151" i="1"/>
  <c r="S163" i="1"/>
  <c r="S175" i="1"/>
  <c r="S187" i="1"/>
  <c r="S195" i="1"/>
  <c r="S207"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73" i="1"/>
  <c r="S381" i="1"/>
  <c r="S389" i="1"/>
  <c r="S397" i="1"/>
  <c r="S405" i="1"/>
  <c r="S79" i="1"/>
  <c r="S103" i="1"/>
  <c r="S123" i="1"/>
  <c r="S131" i="1"/>
  <c r="S143" i="1"/>
  <c r="S155" i="1"/>
  <c r="S167" i="1"/>
  <c r="S179" i="1"/>
  <c r="S191" i="1"/>
  <c r="S203"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11" i="1"/>
  <c r="S15" i="1"/>
  <c r="S19" i="1"/>
  <c r="S23" i="1"/>
  <c r="S27" i="1"/>
  <c r="S31" i="1"/>
  <c r="S35" i="1"/>
  <c r="S39" i="1"/>
  <c r="S43" i="1"/>
  <c r="S47" i="1"/>
  <c r="S51" i="1"/>
  <c r="S55" i="1"/>
  <c r="S59" i="1"/>
  <c r="S63" i="1"/>
  <c r="S67" i="1"/>
  <c r="S75" i="1"/>
  <c r="S83" i="1"/>
  <c r="S91" i="1"/>
  <c r="S99" i="1"/>
  <c r="S111" i="1"/>
  <c r="S119" i="1"/>
  <c r="S135" i="1"/>
  <c r="S147" i="1"/>
  <c r="S159" i="1"/>
  <c r="S171" i="1"/>
  <c r="S183" i="1"/>
  <c r="S199" i="1"/>
  <c r="S211" i="1"/>
  <c r="S227" i="1"/>
  <c r="S243" i="1"/>
  <c r="S259" i="1"/>
  <c r="S275" i="1"/>
  <c r="S307" i="1"/>
  <c r="S339" i="1"/>
  <c r="S387" i="1"/>
  <c r="S247" i="1"/>
  <c r="S295" i="1"/>
  <c r="S327" i="1"/>
  <c r="S375" i="1"/>
  <c r="S215" i="1"/>
  <c r="S231" i="1"/>
  <c r="S279" i="1"/>
  <c r="S343" i="1"/>
  <c r="S391" i="1"/>
  <c r="S219" i="1"/>
  <c r="S235" i="1"/>
  <c r="S251" i="1"/>
  <c r="S267" i="1"/>
  <c r="S283" i="1"/>
  <c r="S299" i="1"/>
  <c r="S315" i="1"/>
  <c r="S331" i="1"/>
  <c r="S347" i="1"/>
  <c r="S363" i="1"/>
  <c r="S379" i="1"/>
  <c r="S395" i="1"/>
  <c r="S223" i="1"/>
  <c r="S239" i="1"/>
  <c r="S255" i="1"/>
  <c r="S271" i="1"/>
  <c r="S287" i="1"/>
  <c r="S303" i="1"/>
  <c r="S319" i="1"/>
  <c r="S335" i="1"/>
  <c r="S351" i="1"/>
  <c r="S367" i="1"/>
  <c r="S383" i="1"/>
  <c r="S399" i="1"/>
  <c r="S291" i="1"/>
  <c r="S323" i="1"/>
  <c r="S355" i="1"/>
  <c r="S371" i="1"/>
  <c r="S403" i="1"/>
  <c r="S263" i="1"/>
  <c r="S311" i="1"/>
  <c r="S359" i="1"/>
  <c r="S407"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71" i="1"/>
  <c r="R95" i="1"/>
  <c r="R107" i="1"/>
  <c r="R119" i="1"/>
  <c r="R131" i="1"/>
  <c r="R143" i="1"/>
  <c r="R155" i="1"/>
  <c r="R167" i="1"/>
  <c r="R179" i="1"/>
  <c r="R191" i="1"/>
  <c r="R203" i="1"/>
  <c r="R215"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63" i="1"/>
  <c r="R79" i="1"/>
  <c r="R87" i="1"/>
  <c r="R99" i="1"/>
  <c r="R111" i="1"/>
  <c r="R123" i="1"/>
  <c r="R135" i="1"/>
  <c r="R147" i="1"/>
  <c r="R159" i="1"/>
  <c r="R171" i="1"/>
  <c r="R183" i="1"/>
  <c r="R195" i="1"/>
  <c r="R207" i="1"/>
  <c r="R219"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11" i="1"/>
  <c r="R15" i="1"/>
  <c r="R19" i="1"/>
  <c r="R23" i="1"/>
  <c r="R27" i="1"/>
  <c r="R31" i="1"/>
  <c r="R35" i="1"/>
  <c r="R39" i="1"/>
  <c r="R43" i="1"/>
  <c r="R47" i="1"/>
  <c r="R51" i="1"/>
  <c r="R55" i="1"/>
  <c r="R59" i="1"/>
  <c r="R67" i="1"/>
  <c r="R75" i="1"/>
  <c r="R83" i="1"/>
  <c r="R91" i="1"/>
  <c r="R103" i="1"/>
  <c r="R115" i="1"/>
  <c r="R127" i="1"/>
  <c r="R139" i="1"/>
  <c r="R151" i="1"/>
  <c r="R163" i="1"/>
  <c r="R175" i="1"/>
  <c r="R187" i="1"/>
  <c r="R199" i="1"/>
  <c r="R211" i="1"/>
  <c r="R223" i="1"/>
  <c r="R239" i="1"/>
  <c r="R255" i="1"/>
  <c r="R271" i="1"/>
  <c r="R287" i="1"/>
  <c r="R303" i="1"/>
  <c r="R335" i="1"/>
  <c r="R367" i="1"/>
  <c r="R399" i="1"/>
  <c r="R307" i="1"/>
  <c r="R355" i="1"/>
  <c r="R403" i="1"/>
  <c r="R227" i="1"/>
  <c r="R243" i="1"/>
  <c r="R259" i="1"/>
  <c r="R275" i="1"/>
  <c r="R323" i="1"/>
  <c r="R371" i="1"/>
  <c r="R231" i="1"/>
  <c r="R247" i="1"/>
  <c r="R263" i="1"/>
  <c r="R279" i="1"/>
  <c r="R295" i="1"/>
  <c r="R311" i="1"/>
  <c r="R327" i="1"/>
  <c r="R343" i="1"/>
  <c r="R359" i="1"/>
  <c r="R375" i="1"/>
  <c r="R391" i="1"/>
  <c r="R407" i="1"/>
  <c r="R235" i="1"/>
  <c r="R251" i="1"/>
  <c r="R267" i="1"/>
  <c r="R283" i="1"/>
  <c r="R299" i="1"/>
  <c r="R315" i="1"/>
  <c r="R331" i="1"/>
  <c r="R347" i="1"/>
  <c r="R363" i="1"/>
  <c r="R379" i="1"/>
  <c r="R395" i="1"/>
  <c r="R319" i="1"/>
  <c r="R351" i="1"/>
  <c r="R383" i="1"/>
  <c r="R291" i="1"/>
  <c r="R339" i="1"/>
  <c r="R387"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30" i="1"/>
  <c r="Q42" i="1"/>
  <c r="Q50" i="1"/>
  <c r="Q58" i="1"/>
  <c r="Q66" i="1"/>
  <c r="Q74" i="1"/>
  <c r="Q82" i="1"/>
  <c r="Q90" i="1"/>
  <c r="Q98" i="1"/>
  <c r="Q106" i="1"/>
  <c r="Q114" i="1"/>
  <c r="Q122" i="1"/>
  <c r="Q130" i="1"/>
  <c r="Q138" i="1"/>
  <c r="Q146" i="1"/>
  <c r="Q154" i="1"/>
  <c r="Q162" i="1"/>
  <c r="Q170" i="1"/>
  <c r="Q178" i="1"/>
  <c r="Q186" i="1"/>
  <c r="Q194" i="1"/>
  <c r="Q202" i="1"/>
  <c r="Q210"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14" i="1"/>
  <c r="Q18" i="1"/>
  <c r="Q22" i="1"/>
  <c r="Q26" i="1"/>
  <c r="Q34" i="1"/>
  <c r="Q38" i="1"/>
  <c r="Q46" i="1"/>
  <c r="Q54" i="1"/>
  <c r="Q62" i="1"/>
  <c r="Q70" i="1"/>
  <c r="Q78" i="1"/>
  <c r="Q86" i="1"/>
  <c r="Q94" i="1"/>
  <c r="Q102" i="1"/>
  <c r="Q110" i="1"/>
  <c r="Q118" i="1"/>
  <c r="Q126" i="1"/>
  <c r="Q134" i="1"/>
  <c r="Q142" i="1"/>
  <c r="Q150" i="1"/>
  <c r="Q158" i="1"/>
  <c r="Q166" i="1"/>
  <c r="Q174" i="1"/>
  <c r="Q182" i="1"/>
  <c r="Q190" i="1"/>
  <c r="Q198" i="1"/>
  <c r="Q206" i="1"/>
  <c r="Q10" i="1"/>
  <c r="Q11" i="1"/>
  <c r="Q15" i="1"/>
  <c r="Q31" i="1"/>
  <c r="Q47" i="1"/>
  <c r="Q63" i="1"/>
  <c r="Q79" i="1"/>
  <c r="Q95" i="1"/>
  <c r="Q111" i="1"/>
  <c r="Q127" i="1"/>
  <c r="Q143" i="1"/>
  <c r="Q159" i="1"/>
  <c r="Q175" i="1"/>
  <c r="Q191" i="1"/>
  <c r="Q207" i="1"/>
  <c r="Q218" i="1"/>
  <c r="Q226" i="1"/>
  <c r="Q234" i="1"/>
  <c r="Q242" i="1"/>
  <c r="Q250" i="1"/>
  <c r="Q258" i="1"/>
  <c r="Q266" i="1"/>
  <c r="Q274" i="1"/>
  <c r="Q282" i="1"/>
  <c r="Q290" i="1"/>
  <c r="Q298" i="1"/>
  <c r="Q306" i="1"/>
  <c r="Q314" i="1"/>
  <c r="Q322" i="1"/>
  <c r="Q330" i="1"/>
  <c r="Q338" i="1"/>
  <c r="Q346" i="1"/>
  <c r="Q354" i="1"/>
  <c r="Q362" i="1"/>
  <c r="Q370" i="1"/>
  <c r="Q378" i="1"/>
  <c r="Q386" i="1"/>
  <c r="Q394" i="1"/>
  <c r="Q402" i="1"/>
  <c r="Q323" i="1"/>
  <c r="Q339" i="1"/>
  <c r="Q355" i="1"/>
  <c r="Q371" i="1"/>
  <c r="Q387" i="1"/>
  <c r="Q403" i="1"/>
  <c r="Q171" i="1"/>
  <c r="Q215" i="1"/>
  <c r="Q239" i="1"/>
  <c r="Q263" i="1"/>
  <c r="Q287" i="1"/>
  <c r="Q311" i="1"/>
  <c r="Q335" i="1"/>
  <c r="Q359" i="1"/>
  <c r="Q383" i="1"/>
  <c r="Q407" i="1"/>
  <c r="Q19" i="1"/>
  <c r="Q35" i="1"/>
  <c r="Q51" i="1"/>
  <c r="Q67" i="1"/>
  <c r="Q83" i="1"/>
  <c r="Q99" i="1"/>
  <c r="Q115" i="1"/>
  <c r="Q131" i="1"/>
  <c r="Q147" i="1"/>
  <c r="Q163" i="1"/>
  <c r="Q179" i="1"/>
  <c r="Q195" i="1"/>
  <c r="Q211" i="1"/>
  <c r="Q219" i="1"/>
  <c r="Q227" i="1"/>
  <c r="Q235" i="1"/>
  <c r="Q243" i="1"/>
  <c r="Q251" i="1"/>
  <c r="Q259" i="1"/>
  <c r="Q267" i="1"/>
  <c r="Q275" i="1"/>
  <c r="Q283" i="1"/>
  <c r="Q291" i="1"/>
  <c r="Q299" i="1"/>
  <c r="Q307" i="1"/>
  <c r="Q315" i="1"/>
  <c r="Q331" i="1"/>
  <c r="Q347" i="1"/>
  <c r="Q363" i="1"/>
  <c r="Q379" i="1"/>
  <c r="Q395" i="1"/>
  <c r="Q139" i="1"/>
  <c r="Q203" i="1"/>
  <c r="Q231" i="1"/>
  <c r="Q255" i="1"/>
  <c r="Q279" i="1"/>
  <c r="Q303" i="1"/>
  <c r="Q327" i="1"/>
  <c r="Q351" i="1"/>
  <c r="Q375" i="1"/>
  <c r="Q399" i="1"/>
  <c r="Q23" i="1"/>
  <c r="Q39" i="1"/>
  <c r="Q55" i="1"/>
  <c r="Q71" i="1"/>
  <c r="Q87" i="1"/>
  <c r="Q103" i="1"/>
  <c r="Q119" i="1"/>
  <c r="Q135" i="1"/>
  <c r="Q151" i="1"/>
  <c r="Q167" i="1"/>
  <c r="Q183" i="1"/>
  <c r="Q199" i="1"/>
  <c r="Q214" i="1"/>
  <c r="Q222" i="1"/>
  <c r="Q230" i="1"/>
  <c r="Q238" i="1"/>
  <c r="Q246" i="1"/>
  <c r="Q254" i="1"/>
  <c r="Q262" i="1"/>
  <c r="Q270" i="1"/>
  <c r="Q278" i="1"/>
  <c r="Q286" i="1"/>
  <c r="Q294" i="1"/>
  <c r="Q302" i="1"/>
  <c r="Q310" i="1"/>
  <c r="Q318" i="1"/>
  <c r="Q326" i="1"/>
  <c r="Q334" i="1"/>
  <c r="Q342" i="1"/>
  <c r="Q350" i="1"/>
  <c r="Q358" i="1"/>
  <c r="Q366" i="1"/>
  <c r="Q374" i="1"/>
  <c r="Q382" i="1"/>
  <c r="Q390" i="1"/>
  <c r="Q398" i="1"/>
  <c r="Q406" i="1"/>
  <c r="Q27" i="1"/>
  <c r="Q43" i="1"/>
  <c r="Q59" i="1"/>
  <c r="Q75" i="1"/>
  <c r="Q91" i="1"/>
  <c r="Q107" i="1"/>
  <c r="Q123" i="1"/>
  <c r="Q155" i="1"/>
  <c r="Q187" i="1"/>
  <c r="Q223" i="1"/>
  <c r="Q247" i="1"/>
  <c r="Q271" i="1"/>
  <c r="Q295" i="1"/>
  <c r="Q319" i="1"/>
  <c r="Q343" i="1"/>
  <c r="Q367" i="1"/>
  <c r="Q391" i="1"/>
</calcChain>
</file>

<file path=xl/sharedStrings.xml><?xml version="1.0" encoding="utf-8"?>
<sst xmlns="http://schemas.openxmlformats.org/spreadsheetml/2006/main" count="19574" uniqueCount="1097">
  <si>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</si>
  <si>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</si>
  <si>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</si>
  <si>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</si>
  <si>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</si>
  <si>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</si>
  <si>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</si>
  <si>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</si>
  <si>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</si>
  <si>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</si>
  <si>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</si>
  <si>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</si>
  <si>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</si>
  <si>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</si>
  <si>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</si>
  <si>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</si>
  <si>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</si>
  <si>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</si>
  <si>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</si>
  <si>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</si>
  <si>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</si>
  <si>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</si>
  <si>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</si>
  <si>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</si>
  <si>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</si>
  <si>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</si>
  <si>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</si>
  <si>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</si>
  <si>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</si>
  <si>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</si>
  <si>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</si>
  <si>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</si>
  <si>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</si>
  <si>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</si>
  <si>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</si>
  <si>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</si>
  <si>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</si>
  <si>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</si>
  <si>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</si>
  <si>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</si>
  <si>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</si>
  <si>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</si>
  <si>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</si>
  <si>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</si>
  <si>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</si>
  <si>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</si>
  <si>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</si>
  <si>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</si>
  <si>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</si>
  <si>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</si>
  <si>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</si>
  <si>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</si>
  <si>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</si>
  <si>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</si>
  <si>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</si>
  <si>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</si>
  <si>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</si>
  <si>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</si>
  <si>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</si>
  <si>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</si>
  <si>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</si>
  <si>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</si>
  <si>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</si>
  <si>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</si>
  <si>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</si>
  <si>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</si>
  <si>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</si>
  <si>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</si>
  <si>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</si>
  <si>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</si>
  <si>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</si>
  <si>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</si>
  <si>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</si>
  <si>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</si>
  <si>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</si>
  <si>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</si>
  <si>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</si>
  <si>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</si>
  <si>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</si>
  <si>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</si>
  <si>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</si>
  <si>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</si>
  <si>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</si>
  <si>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</si>
  <si>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</si>
  <si>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</si>
  <si>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</si>
  <si>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</si>
  <si>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</si>
  <si>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</si>
  <si>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</si>
  <si>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</si>
  <si>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</si>
  <si>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</si>
  <si>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</si>
  <si>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</si>
  <si>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</si>
  <si>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</si>
  <si>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</si>
  <si>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</si>
  <si>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</si>
  <si>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</si>
  <si>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</si>
  <si>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</si>
  <si>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</si>
  <si>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</si>
  <si>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</si>
  <si>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</si>
  <si>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</si>
  <si>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</si>
  <si>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</si>
  <si>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</si>
  <si>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</si>
  <si>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</si>
  <si>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</si>
  <si>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</si>
  <si>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</si>
  <si>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</si>
  <si>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</si>
  <si>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</si>
  <si>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</si>
  <si>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</si>
  <si>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</si>
  <si>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</si>
  <si>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</si>
  <si>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</si>
  <si>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</si>
  <si>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</si>
  <si>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</si>
  <si>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</si>
  <si>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</si>
  <si>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</si>
  <si>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</si>
  <si>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</si>
  <si>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</si>
  <si>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</si>
  <si>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</si>
  <si>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</si>
  <si>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</si>
  <si>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</si>
  <si>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</si>
  <si>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</si>
  <si>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</si>
  <si>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</si>
  <si>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</si>
  <si>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</si>
  <si>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</si>
  <si>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</si>
  <si>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</si>
  <si>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</si>
  <si>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</si>
  <si>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</si>
  <si>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</si>
  <si>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</si>
  <si>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</si>
  <si>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</si>
  <si>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</si>
  <si>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</si>
  <si>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</si>
  <si>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</si>
  <si>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</si>
  <si>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</si>
  <si>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</si>
  <si>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</si>
  <si>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</si>
  <si>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</si>
  <si>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</si>
  <si>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</si>
  <si>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</si>
  <si>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</si>
  <si>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</si>
  <si>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</si>
  <si>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</si>
  <si>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</si>
  <si>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</si>
  <si>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</si>
  <si>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</si>
  <si>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</si>
  <si>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</si>
  <si>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</si>
  <si>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</si>
  <si>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</si>
  <si>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</si>
  <si>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</si>
  <si>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</si>
  <si>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</si>
  <si>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</si>
  <si>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</si>
  <si>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</si>
  <si>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</si>
  <si>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</si>
  <si>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</si>
  <si>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</si>
  <si>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</si>
  <si>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</si>
  <si>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</si>
  <si>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</si>
  <si>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</si>
  <si>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</si>
  <si>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</si>
  <si>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</si>
  <si>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</si>
  <si>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</si>
  <si>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</si>
  <si>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</si>
  <si>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</si>
  <si>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</si>
  <si>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</si>
  <si>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</si>
  <si>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</si>
  <si>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</si>
  <si>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</si>
  <si>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</si>
  <si>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</si>
  <si>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</si>
  <si>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</si>
  <si>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</si>
  <si>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</si>
  <si>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</si>
  <si>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</si>
  <si>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</si>
  <si>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</si>
  <si>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</si>
  <si>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</si>
  <si>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</si>
  <si>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</si>
  <si>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</si>
  <si>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 "A"</t>
  </si>
  <si>
    <t>ENLACE NOTIFICADOR (A) "B"</t>
  </si>
  <si>
    <t>ENLACE NOTIFICADOR (A) "C"</t>
  </si>
  <si>
    <t>ENLACE NOTIFICADOR (A) "D"</t>
  </si>
  <si>
    <t>ENLACE NOTIFICADOR (A) "E"</t>
  </si>
  <si>
    <t>ENLACE NOTIFICADOR (A)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</si>
  <si>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</si>
  <si>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</si>
  <si>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</si>
  <si>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</si>
  <si>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</si>
  <si>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</si>
  <si>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</si>
  <si>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</si>
  <si>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</si>
  <si>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</si>
  <si>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</si>
  <si>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</si>
  <si>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</si>
  <si>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</si>
  <si>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</si>
  <si>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</si>
  <si>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</si>
  <si>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</si>
  <si>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</si>
  <si>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</si>
  <si>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</si>
  <si>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</si>
  <si>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</si>
  <si>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</si>
  <si>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</si>
  <si>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</si>
  <si>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</si>
  <si>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</si>
  <si>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</si>
  <si>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</si>
  <si>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</si>
  <si>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</si>
  <si>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</si>
  <si>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</si>
  <si>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</si>
  <si>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</si>
  <si>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</si>
  <si>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</si>
  <si>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</si>
  <si>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</si>
  <si>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</si>
  <si>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</si>
  <si>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</si>
  <si>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</si>
  <si>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</si>
  <si>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</si>
  <si>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</si>
  <si>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</si>
  <si>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</si>
  <si>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</si>
  <si>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</si>
  <si>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</si>
  <si>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</si>
  <si>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</si>
  <si>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</si>
  <si>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</si>
  <si>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</si>
  <si>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</si>
  <si>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</si>
  <si>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</si>
  <si>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</si>
  <si>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</si>
  <si>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</si>
  <si>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</si>
  <si>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</si>
  <si>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</si>
  <si>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</si>
  <si>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</si>
  <si>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</si>
  <si>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</si>
  <si>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</si>
  <si>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</si>
  <si>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</si>
  <si>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</si>
  <si>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</si>
  <si>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</si>
  <si>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</si>
  <si>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</si>
  <si>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ASIGNADO-PR "B"</t>
  </si>
  <si>
    <t>ADMINISTRATIVO (A) ASIGNADO (A)-PR "B"</t>
  </si>
  <si>
    <t>OPERATIVO EXPERTO-PR "C"</t>
  </si>
  <si>
    <t>OPERATIVO (A) EXPERTO (A)-PR "C"</t>
  </si>
  <si>
    <t>OPERATIVO ASIGNADO-PR "A"</t>
  </si>
  <si>
    <t>OPERATIVO (A) ASIGNADO (A)-PR "A"</t>
  </si>
  <si>
    <t>ENLACE DE INFORMATICA</t>
  </si>
  <si>
    <t>ABOGADO DICTAMINADOR</t>
  </si>
  <si>
    <t>ABOGADO (A) DICTAMINADOR (A)</t>
  </si>
  <si>
    <t>ADMINISTRATIVO ESPECIALIZADO "L"</t>
  </si>
  <si>
    <t>ADMINISTRATIVO (A) ESPECIALIZADO (A) "L"</t>
  </si>
  <si>
    <t>COORDINADOR DE AUDITORIA FISCAL "A"</t>
  </si>
  <si>
    <t>COORDINADOR (A) DE AUDITORIA FISCAL "A"</t>
  </si>
  <si>
    <t>PROFESIONAL EN INFORMATICA</t>
  </si>
  <si>
    <t>COORD. DE SISTEMATIZACION ADMVA. "A"</t>
  </si>
  <si>
    <t>JEFE DE SISTEMAS ADMINISTRATIVOS</t>
  </si>
  <si>
    <t>JEFE (A) DE SISTEMAS ADMINISTRATIVOS</t>
  </si>
  <si>
    <t>ANALISTA DE DESARROLLO DE PROCESO</t>
  </si>
  <si>
    <t>ADMINISTRATIVO TECNICO OPERACIONAL</t>
  </si>
  <si>
    <t>ADMINISTRATIVO (A) TECNICO (A) OPERACIONAL</t>
  </si>
  <si>
    <t>JEFE DE OFNA DE DESARROLLO DE PROCESOS</t>
  </si>
  <si>
    <t>JEFE (A) DE OFNA DE DESARROLLO DE PROCESOS</t>
  </si>
  <si>
    <t>JEFE DE OFICINA "E"</t>
  </si>
  <si>
    <t>JEFE (A) DE OFICINA "E"</t>
  </si>
  <si>
    <t>JEFE DE OFNA. DE DESARROLLO DE PROCESOS</t>
  </si>
  <si>
    <t>JEFE (A) DE OFNA. DE DESARROLLO DE PROCESOS</t>
  </si>
  <si>
    <t>COORDINADOR DE PROYECTOS</t>
  </si>
  <si>
    <t>COORDINADOR (A) DE PROYECTOS</t>
  </si>
  <si>
    <t>JEFE DE ANALISTA DE SISTEMAS</t>
  </si>
  <si>
    <t>JEFE (A) DE ANALISTA DE SISTEMAS</t>
  </si>
  <si>
    <t>JEFE DE OFICINA</t>
  </si>
  <si>
    <t>JEFE (A) DE OFICINA</t>
  </si>
  <si>
    <t>ADMINISTRATIVO OPERATIVO</t>
  </si>
  <si>
    <t>ADMINISTRATIVO (A) OPERATIVO (A)</t>
  </si>
  <si>
    <t>ANALISTA PROG. DE SIST. ESP. DE COMPUTO</t>
  </si>
  <si>
    <t>AUDITOR ESPECIALIZADO</t>
  </si>
  <si>
    <t>AUDITOR (A) ESPECIALIZADO (A)</t>
  </si>
  <si>
    <t>JEFE DE OFICINA DE SISTEMAS DE COMPUTO</t>
  </si>
  <si>
    <t>JEFE (A) DE OFICINA DE SISTEMAS DE COMPUTO</t>
  </si>
  <si>
    <t>ADMINISTRATIVO "E"-ESCALAFON DIGITAL</t>
  </si>
  <si>
    <t>ADMINISTRATIVO (A) "E"-ESCALAFON DIGITAL</t>
  </si>
  <si>
    <t>JEFE DE SECCION DE SISTEMAS DE COMPUTO</t>
  </si>
  <si>
    <t>JEFE (A) DE SECCION DE SISTEMAS DE COMPUTO</t>
  </si>
  <si>
    <t>SECRETARIA DE LA OFICNA DE SPS-33</t>
  </si>
  <si>
    <t>SECRETARIO (A) DE LA OFICNA DE SPS-33</t>
  </si>
  <si>
    <t>JEFE DE ANALISTAS DE SISTEMAS</t>
  </si>
  <si>
    <t>JEFE (A) DE ANALISTAS DE SISTEMAS</t>
  </si>
  <si>
    <t>ANALISTA DE PROYECTOS</t>
  </si>
  <si>
    <t>JEFE DE GRUPO DE SISTEMAS ELECTRONICOS</t>
  </si>
  <si>
    <t>JEFE (A) DE GRUPO DE SISTEMAS ELECTRONICOS</t>
  </si>
  <si>
    <t>JEFE DE SECCION</t>
  </si>
  <si>
    <t>JEFE (A) DE SECCION</t>
  </si>
  <si>
    <t>ADMINISTRATIVO "D"-ESCALAFON DIGITAL</t>
  </si>
  <si>
    <t>ADMINISTRATIVO (A) "D"-ESCALAFON DIGITAL</t>
  </si>
  <si>
    <t>SECRETARIA DE DIRECTOR DE AREA</t>
  </si>
  <si>
    <t>SECRETARIO (A) DE DIRECTOR (A) DE AREA</t>
  </si>
  <si>
    <t>AUDITOR FISCAL</t>
  </si>
  <si>
    <t>AUDITOR (A) FISCAL</t>
  </si>
  <si>
    <t>ADMINISTRADOR ESP. DE SIST. OPERATIVOS</t>
  </si>
  <si>
    <t>ADMINISTRADOR (A) ESP. DE SIST. OPERATIVOS</t>
  </si>
  <si>
    <t>ACTUARIO FISCAL</t>
  </si>
  <si>
    <t>ACTUARIO (A) FISCAL</t>
  </si>
  <si>
    <t>TECNICO ADMINISTRATIVO</t>
  </si>
  <si>
    <t>TECNICO (A) ADMINISTRATIVO (A)</t>
  </si>
  <si>
    <t>JEFE DE TRANSPORTES</t>
  </si>
  <si>
    <t>JEFE (A) DE TRANSPORTES</t>
  </si>
  <si>
    <t>JEFE DE SECC. DE ESPTAS. HACENDARIOS</t>
  </si>
  <si>
    <t xml:space="preserve">JEFE (A) DE SECC. DE ESPTAS. HACENDARIOS </t>
  </si>
  <si>
    <t>TECNICO ANALISTA DE INFORMACION</t>
  </si>
  <si>
    <t>TECNICO (A) ANALISTA DE INFORMACION</t>
  </si>
  <si>
    <t>ADMINISTRATIVO "C"-ESCALAFON DIGITAL</t>
  </si>
  <si>
    <t>ADMINISTRATIVO (A) "C"-ESCALAFON DIGITAL</t>
  </si>
  <si>
    <t>JEFE DE DICTAMINADORES</t>
  </si>
  <si>
    <t>JEFE (A) DE DICTAMINADORES (AS)</t>
  </si>
  <si>
    <t>REVISOR TECNICO</t>
  </si>
  <si>
    <t>REVISOR (A) TECNICO (A)</t>
  </si>
  <si>
    <t>TEC. EN MANTO. DE SIST. COMPUTACIONALES</t>
  </si>
  <si>
    <t>AUXILIAR DE PROYECTOS</t>
  </si>
  <si>
    <t>ANALISTA DE PROYECTOS FINANZAS</t>
  </si>
  <si>
    <t>ANALISTA PROFESIONAL</t>
  </si>
  <si>
    <t>AUXILIAR DE SERVICIOS</t>
  </si>
  <si>
    <t>SUBJEFE DE OFICINA</t>
  </si>
  <si>
    <t>SUBJEFE (A) DE OFICINA</t>
  </si>
  <si>
    <t>SUPERVISOR ESPECIALIZADO</t>
  </si>
  <si>
    <t>SUPERVISOR (A) ESPECIALIZADO (A)</t>
  </si>
  <si>
    <t>SUPERVISOR DE OBRAS</t>
  </si>
  <si>
    <t>SUPERVISOR (A) DE OBRAS</t>
  </si>
  <si>
    <t>ANALISTA TECNICO</t>
  </si>
  <si>
    <t>ANALISTA TECNICO (A)</t>
  </si>
  <si>
    <t>ANALISTA ADMINISTRATIVO</t>
  </si>
  <si>
    <t>ANALISTA ADMINISTRATIVO (A)</t>
  </si>
  <si>
    <t>ANALISTA DE SISTEMAS ADMINISTRATIVOS</t>
  </si>
  <si>
    <t>JEFE DE DIBUJANTES</t>
  </si>
  <si>
    <t>JEFE (A) DE DIBUJANTES</t>
  </si>
  <si>
    <t>CHOFER DE DIRECTOR GENERAL</t>
  </si>
  <si>
    <t>CHOFER DE DIRECTOR (A) GENERAL</t>
  </si>
  <si>
    <t>OPERADOR DE COMPUTADORAS</t>
  </si>
  <si>
    <t>OPERADOR (A) DE COMPUTADORAS</t>
  </si>
  <si>
    <t>REVISOR DE PROYECTOS</t>
  </si>
  <si>
    <t>REVISOR (A) DE PROYECTOS</t>
  </si>
  <si>
    <t>OPERADOR DE TERMINAL DE TELEPROCESO</t>
  </si>
  <si>
    <t>OPERADOR (A) DE TERMINAL DE TELEPROCESO</t>
  </si>
  <si>
    <t>AYDTE. DE SERVICIOS</t>
  </si>
  <si>
    <t>SECRETARIA DE JEFE DE DEPARTAMENTO</t>
  </si>
  <si>
    <t>SECRETARIO (A) DE JEFE (A) DE DEPARTAMENTO</t>
  </si>
  <si>
    <t>SUPERVISOR</t>
  </si>
  <si>
    <t>SUPERVISOR (A)</t>
  </si>
  <si>
    <t>AUXILIAR DE ANALISTA TECNICO</t>
  </si>
  <si>
    <t>AUXILIAR DE ANALISTA TECNICO (A)</t>
  </si>
  <si>
    <t>AUXILIAR DE ANALISTA ADMINISTRATIVO</t>
  </si>
  <si>
    <t>AUXILIAR DE ANALISTA ADMINISTRATIVO (A)</t>
  </si>
  <si>
    <t>PEON</t>
  </si>
  <si>
    <t>AUXILIAR ADMINISTRATIVO</t>
  </si>
  <si>
    <t>AUXILIAR ADMINISTRATIVO (A)</t>
  </si>
  <si>
    <t>AUXILIAR "A"</t>
  </si>
  <si>
    <t>AUXILIAR ADMINISTRATIVO Y/O AUXILIAR OPERATIVO</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</si>
  <si>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</si>
  <si>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</si>
  <si>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</si>
  <si>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</si>
  <si>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</si>
  <si>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</si>
  <si>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</si>
  <si>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</si>
  <si>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GUADALUPE</t>
  </si>
  <si>
    <t>CISNEROS</t>
  </si>
  <si>
    <t>SOLIS</t>
  </si>
  <si>
    <t>MAYRA STEPHANIE</t>
  </si>
  <si>
    <t>TREJO</t>
  </si>
  <si>
    <t>SANCHEZ</t>
  </si>
  <si>
    <t>LUIS ANTONIO</t>
  </si>
  <si>
    <t>FLORES</t>
  </si>
  <si>
    <t>GARCIA</t>
  </si>
  <si>
    <t>JESSICA JAZMIN</t>
  </si>
  <si>
    <t>BAZAN</t>
  </si>
  <si>
    <t>GUADARRAMA</t>
  </si>
  <si>
    <t>MIGUEL ANGEL</t>
  </si>
  <si>
    <t>MENDOZA</t>
  </si>
  <si>
    <t>HERNANDEZ</t>
  </si>
  <si>
    <t>JOEL ALEJANDRO</t>
  </si>
  <si>
    <t>MARTINEZ</t>
  </si>
  <si>
    <t>LINDA ROCIO</t>
  </si>
  <si>
    <t>ORDOÑEZ</t>
  </si>
  <si>
    <t>MONROY</t>
  </si>
  <si>
    <t>DALIA</t>
  </si>
  <si>
    <t>ORTIZ</t>
  </si>
  <si>
    <t>ARREDONDO</t>
  </si>
  <si>
    <t>JOSE MANUEL</t>
  </si>
  <si>
    <t>CALVA</t>
  </si>
  <si>
    <t>MERINO</t>
  </si>
  <si>
    <t>HECTOR EMMANUEL</t>
  </si>
  <si>
    <t>RODRIGUEZ</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</si>
  <si>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</si>
  <si>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</si>
  <si>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</si>
  <si>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</si>
  <si>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</si>
  <si>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</si>
  <si>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</si>
  <si>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</si>
  <si>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</si>
  <si>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</si>
  <si>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</si>
  <si>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</si>
  <si>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</si>
  <si>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</si>
  <si>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</si>
  <si>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</si>
  <si>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</si>
  <si>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</si>
  <si>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</si>
  <si>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</si>
  <si>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</si>
  <si>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</si>
  <si>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</si>
  <si>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</si>
  <si>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</si>
  <si>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</si>
  <si>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</si>
  <si>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</si>
  <si>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</si>
  <si>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</si>
  <si>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</si>
  <si>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</si>
  <si>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</si>
  <si>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</si>
  <si>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</si>
  <si>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</si>
  <si>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</si>
  <si>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</si>
  <si>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</si>
  <si>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</si>
  <si>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</si>
  <si>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</si>
  <si>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</si>
  <si>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GEORGINA</t>
  </si>
  <si>
    <t>FUENTES</t>
  </si>
  <si>
    <t>ABIGAIL</t>
  </si>
  <si>
    <t>BAEZ</t>
  </si>
  <si>
    <t>MONSERRAT</t>
  </si>
  <si>
    <t>LLUVIA FABIOLA</t>
  </si>
  <si>
    <t>TOBON</t>
  </si>
  <si>
    <t>MARQUEZ</t>
  </si>
  <si>
    <t>LORENA ELOISA</t>
  </si>
  <si>
    <t>VELASCO</t>
  </si>
  <si>
    <t>OLMEDO</t>
  </si>
  <si>
    <t>PATRICIA</t>
  </si>
  <si>
    <t>GUEVARA</t>
  </si>
  <si>
    <t>MEDINA</t>
  </si>
  <si>
    <t>SILVIA ANGELICA</t>
  </si>
  <si>
    <t>CUEVAS</t>
  </si>
  <si>
    <t>MOLINA</t>
  </si>
  <si>
    <t>JAQUELINE ALEJANDRA</t>
  </si>
  <si>
    <t>CABEZA</t>
  </si>
  <si>
    <t>ROSA ELIA</t>
  </si>
  <si>
    <t>RICO</t>
  </si>
  <si>
    <t>JAIME ERNESTO</t>
  </si>
  <si>
    <t>DECTOR</t>
  </si>
  <si>
    <t>JUAN ALBERTO</t>
  </si>
  <si>
    <t>LOPEZ</t>
  </si>
  <si>
    <t>BARRERA</t>
  </si>
  <si>
    <t>JIMENA ALEJANDRA</t>
  </si>
  <si>
    <t>MEJIA</t>
  </si>
  <si>
    <t>BARBEYTTO</t>
  </si>
  <si>
    <t>KARLA TAIRI</t>
  </si>
  <si>
    <t>CABRERA</t>
  </si>
  <si>
    <t>CARRANCO</t>
  </si>
  <si>
    <t>DANIELA NATALY</t>
  </si>
  <si>
    <t>CORIA</t>
  </si>
  <si>
    <t>CASTILLO</t>
  </si>
  <si>
    <t>ARIEL ROMAN</t>
  </si>
  <si>
    <t>CANO</t>
  </si>
  <si>
    <t>OSCAR DANIEL</t>
  </si>
  <si>
    <t>ALFONSO</t>
  </si>
  <si>
    <t>POPOCA</t>
  </si>
  <si>
    <t>GUADALUPE CAROLINA</t>
  </si>
  <si>
    <t>CERDA</t>
  </si>
  <si>
    <t>HECTOR ANTONIO</t>
  </si>
  <si>
    <t>ISAIAS</t>
  </si>
  <si>
    <t>REYES</t>
  </si>
  <si>
    <t>JOSABETH SEMIRAMIS</t>
  </si>
  <si>
    <t>ADRIAN</t>
  </si>
  <si>
    <t>ALVAREZ</t>
  </si>
  <si>
    <t>MORA</t>
  </si>
  <si>
    <t>URIEL</t>
  </si>
  <si>
    <t>JUAN MANUEL</t>
  </si>
  <si>
    <t>MATEOS</t>
  </si>
  <si>
    <t>DURAN</t>
  </si>
  <si>
    <t>SANDRA ROXANA</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</si>
  <si>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</si>
  <si>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</si>
  <si>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</si>
  <si>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</si>
  <si>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</si>
  <si>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</si>
  <si>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</si>
  <si>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</si>
  <si>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</si>
  <si>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</si>
  <si>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</si>
  <si>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</si>
  <si>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</si>
  <si>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</si>
  <si>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</si>
  <si>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</si>
  <si>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</si>
  <si>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</si>
  <si>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</si>
  <si>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</si>
  <si>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</si>
  <si>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</si>
  <si>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</si>
  <si>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</si>
  <si>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</si>
  <si>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</si>
  <si>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</si>
  <si>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</si>
  <si>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</si>
  <si>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</si>
  <si>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</si>
  <si>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</si>
  <si>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</si>
  <si>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</si>
  <si>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</si>
  <si>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</si>
  <si>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</si>
  <si>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CAROLINA</t>
  </si>
  <si>
    <t>RIOS</t>
  </si>
  <si>
    <t>VEGA</t>
  </si>
  <si>
    <t>LEONARDO</t>
  </si>
  <si>
    <t>MORALES</t>
  </si>
  <si>
    <t>HORTA</t>
  </si>
  <si>
    <t>CESAR</t>
  </si>
  <si>
    <t>ANDUAGA</t>
  </si>
  <si>
    <t>GUERRERO</t>
  </si>
  <si>
    <t>ELIDA VIANEY</t>
  </si>
  <si>
    <t>PADILLA</t>
  </si>
  <si>
    <t>JUAN CARLOS</t>
  </si>
  <si>
    <t>AHUATZIN</t>
  </si>
  <si>
    <t>FERNANDO ALFONSO</t>
  </si>
  <si>
    <t>NAGORE</t>
  </si>
  <si>
    <t>JORGE</t>
  </si>
  <si>
    <t>CERVANTES</t>
  </si>
  <si>
    <t>CALLEJAS</t>
  </si>
  <si>
    <t>SANDRA</t>
  </si>
  <si>
    <t>MARIANA</t>
  </si>
  <si>
    <t>MONTALVO</t>
  </si>
  <si>
    <t>CHRISTOPHER</t>
  </si>
  <si>
    <t>ALBA</t>
  </si>
  <si>
    <t>JOSE LUIS</t>
  </si>
  <si>
    <t>PULIDO</t>
  </si>
  <si>
    <t>BRISEÑO</t>
  </si>
  <si>
    <t>BEATRIZ IVONNE</t>
  </si>
  <si>
    <t>ANAYA</t>
  </si>
  <si>
    <t>VER NOTA ACLARATORIA EN LA COLUMNA NOTA</t>
  </si>
  <si>
    <t>MARIA ISABEL</t>
  </si>
  <si>
    <t>CRUZ</t>
  </si>
  <si>
    <t>RAMSES ARIAN</t>
  </si>
  <si>
    <t>BARRON</t>
  </si>
  <si>
    <t>JENNIFER</t>
  </si>
  <si>
    <t>CAMPOS</t>
  </si>
  <si>
    <t>DE JESUS</t>
  </si>
  <si>
    <t>ESTEFANI</t>
  </si>
  <si>
    <t>SOLORZANO</t>
  </si>
  <si>
    <t>IMANOL</t>
  </si>
  <si>
    <t>ELIZABETH</t>
  </si>
  <si>
    <t>MENDIOLA</t>
  </si>
  <si>
    <t>GARRIDO</t>
  </si>
  <si>
    <t>VERONICA</t>
  </si>
  <si>
    <t>TELLEZ</t>
  </si>
  <si>
    <t>ACUÑA</t>
  </si>
  <si>
    <t>ANGEL</t>
  </si>
  <si>
    <t>BEATRIZ DEL ROCIO</t>
  </si>
  <si>
    <t>ANDRADE</t>
  </si>
  <si>
    <t>MUÑIZ</t>
  </si>
  <si>
    <t>MARIA DE LOS ANGELES</t>
  </si>
  <si>
    <t>VERA</t>
  </si>
  <si>
    <t>MARIA FERNANDA</t>
  </si>
  <si>
    <t>OSCAR ALFONSO</t>
  </si>
  <si>
    <t>BRAVO</t>
  </si>
  <si>
    <t>ALVARADO</t>
  </si>
  <si>
    <t>PERLA MAYTE</t>
  </si>
  <si>
    <t>MARIA ALEJANDRINA</t>
  </si>
  <si>
    <t>JESUS</t>
  </si>
  <si>
    <t>JOSE DEL CARMEN RAMON</t>
  </si>
  <si>
    <t>CHAVOLLA</t>
  </si>
  <si>
    <t>SALINAS</t>
  </si>
  <si>
    <t>COLIN</t>
  </si>
  <si>
    <t>PALACIOS</t>
  </si>
  <si>
    <t>FABIOLA</t>
  </si>
  <si>
    <t>MARIACA</t>
  </si>
  <si>
    <t>IGNACIO</t>
  </si>
  <si>
    <t>JONAHTAN RODRIGO</t>
  </si>
  <si>
    <t>DOMINGUEZ</t>
  </si>
  <si>
    <t>MIREYA</t>
  </si>
  <si>
    <t>ENRIQUEZ</t>
  </si>
  <si>
    <t>EDITH MARGARITA</t>
  </si>
  <si>
    <t>ESTRADA</t>
  </si>
  <si>
    <t>CARDENAS</t>
  </si>
  <si>
    <t>MINERVA</t>
  </si>
  <si>
    <t>GANCEDO</t>
  </si>
  <si>
    <t>CASTRO</t>
  </si>
  <si>
    <t>ITZEL MIREYA</t>
  </si>
  <si>
    <t>ARTURO</t>
  </si>
  <si>
    <t>GODINEZ</t>
  </si>
  <si>
    <t>MIRIAM</t>
  </si>
  <si>
    <t>YADIRA</t>
  </si>
  <si>
    <t>MARCO ANTONIO</t>
  </si>
  <si>
    <t>CLAUDIA DEL CARMEN</t>
  </si>
  <si>
    <t>GUILLEN</t>
  </si>
  <si>
    <t>TANIA</t>
  </si>
  <si>
    <t>GUZMAN</t>
  </si>
  <si>
    <t>NERI</t>
  </si>
  <si>
    <t>RAMON</t>
  </si>
  <si>
    <t>AMADOR</t>
  </si>
  <si>
    <t>GLORIA</t>
  </si>
  <si>
    <t>BENITO</t>
  </si>
  <si>
    <t>HERRERA</t>
  </si>
  <si>
    <t>CESAR ALBERTO</t>
  </si>
  <si>
    <t>HOYOS</t>
  </si>
  <si>
    <t>LAURA</t>
  </si>
  <si>
    <t>OSORIO</t>
  </si>
  <si>
    <t>LUGO</t>
  </si>
  <si>
    <t>JESSICA</t>
  </si>
  <si>
    <t>CALZADA</t>
  </si>
  <si>
    <t>ENRIQUE</t>
  </si>
  <si>
    <t>RAYAS</t>
  </si>
  <si>
    <t>CELIA</t>
  </si>
  <si>
    <t>BONFIL</t>
  </si>
  <si>
    <t>OCAMPO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</si>
  <si>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</si>
  <si>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</si>
  <si>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</si>
  <si>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</si>
  <si>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</si>
  <si>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</si>
  <si>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</si>
  <si>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</si>
  <si>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</si>
  <si>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</si>
  <si>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</si>
  <si>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</si>
  <si>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</si>
  <si>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</si>
  <si>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</si>
  <si>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</si>
  <si>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</si>
  <si>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</si>
  <si>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</si>
  <si>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</si>
  <si>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</si>
  <si>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</si>
  <si>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</si>
  <si>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</si>
  <si>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</si>
  <si>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</si>
  <si>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</si>
  <si>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</si>
  <si>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</si>
  <si>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</si>
  <si>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</si>
  <si>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</si>
  <si>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ANA MARIA</t>
  </si>
  <si>
    <t>SUAREZ</t>
  </si>
  <si>
    <t>MARIA MERCEDES</t>
  </si>
  <si>
    <t>SERRANO</t>
  </si>
  <si>
    <t>BLANCA GRACIELA</t>
  </si>
  <si>
    <t>SIERRA</t>
  </si>
  <si>
    <t>SANDRA AZUCENA</t>
  </si>
  <si>
    <t>TEJEDA</t>
  </si>
  <si>
    <t>TIRADO</t>
  </si>
  <si>
    <t>ZARCO</t>
  </si>
  <si>
    <t>MA. CELINDA</t>
  </si>
  <si>
    <t>TORRES</t>
  </si>
  <si>
    <t>BAUTISTA</t>
  </si>
  <si>
    <t>EFREN</t>
  </si>
  <si>
    <t>ZUÑIGA</t>
  </si>
  <si>
    <t>MAURO</t>
  </si>
  <si>
    <t>DONJUAN</t>
  </si>
  <si>
    <t>ERNESTO ADAO</t>
  </si>
  <si>
    <t>VALERIA MARIEL</t>
  </si>
  <si>
    <t>GAYTAN</t>
  </si>
  <si>
    <t>RUIZ</t>
  </si>
  <si>
    <t>AMERICA XIMENA</t>
  </si>
  <si>
    <t>GUILLERMINA</t>
  </si>
  <si>
    <t>ALEJANDRA JAZMIN</t>
  </si>
  <si>
    <t>ANGELICA</t>
  </si>
  <si>
    <t>JOSUE ALBERTO</t>
  </si>
  <si>
    <t>AMOR</t>
  </si>
  <si>
    <t>PACHECO</t>
  </si>
  <si>
    <t>RAYMUNDO</t>
  </si>
  <si>
    <t>CABAÑAS</t>
  </si>
  <si>
    <t>MARIA DE LA LUZ</t>
  </si>
  <si>
    <t>CAMACHO</t>
  </si>
  <si>
    <t>RAMON OMAR</t>
  </si>
  <si>
    <t>ELENES</t>
  </si>
  <si>
    <t>BROOKS</t>
  </si>
  <si>
    <t>CESAREO</t>
  </si>
  <si>
    <t>ENSASTIGUE</t>
  </si>
  <si>
    <t>PICHARDO</t>
  </si>
  <si>
    <t>ROBERTO</t>
  </si>
  <si>
    <t>MONICA ADRIANA</t>
  </si>
  <si>
    <t>GALAN</t>
  </si>
  <si>
    <t>FLORENTINO FELIPE</t>
  </si>
  <si>
    <t>MARIA SILVIA</t>
  </si>
  <si>
    <t>ILEANA</t>
  </si>
  <si>
    <t>LEON</t>
  </si>
  <si>
    <t>ROSA IDANIA</t>
  </si>
  <si>
    <t>MURILLO</t>
  </si>
  <si>
    <t>LAURA DEL CARMEN</t>
  </si>
  <si>
    <t>DAMARIS ALEJANDRA</t>
  </si>
  <si>
    <t>CUSTODIO</t>
  </si>
  <si>
    <t>CASARRUBIAS</t>
  </si>
  <si>
    <t>LUIS ENRIQUE</t>
  </si>
  <si>
    <t>JARDON</t>
  </si>
  <si>
    <t>FANNY ALEXIA</t>
  </si>
  <si>
    <t>SANTOS</t>
  </si>
  <si>
    <t>AARON GAMALIEL</t>
  </si>
  <si>
    <t>GISELA</t>
  </si>
  <si>
    <t>NUÑEZ</t>
  </si>
  <si>
    <t>JOSUE ABISAI</t>
  </si>
  <si>
    <t>JORGE ALBERTO</t>
  </si>
  <si>
    <t>MUJICA</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</si>
  <si>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</si>
  <si>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</si>
  <si>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</si>
  <si>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</si>
  <si>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</si>
  <si>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</si>
  <si>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</si>
  <si>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</si>
  <si>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</si>
  <si>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</si>
  <si>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</si>
  <si>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</si>
  <si>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</si>
  <si>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</si>
  <si>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</si>
  <si>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</si>
  <si>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</si>
  <si>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</si>
  <si>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</si>
  <si>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</si>
  <si>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</si>
  <si>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</si>
  <si>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</si>
  <si>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</si>
  <si>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</si>
  <si>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</si>
  <si>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</si>
  <si>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ANGELICA DANIELA</t>
  </si>
  <si>
    <t>LUIS GERARDO</t>
  </si>
  <si>
    <t>MARIA TERESA</t>
  </si>
  <si>
    <t>GLORIA AMPARO</t>
  </si>
  <si>
    <t>KAREN</t>
  </si>
  <si>
    <t>MOSQUEDA</t>
  </si>
  <si>
    <t>DULCE MARIA</t>
  </si>
  <si>
    <t>BACA</t>
  </si>
  <si>
    <t>ARRIAGA</t>
  </si>
  <si>
    <t>SANDRA GABRIELA</t>
  </si>
  <si>
    <t>BARRAGAN</t>
  </si>
  <si>
    <t>MARIA DEL PILAR</t>
  </si>
  <si>
    <t>BECERRIL</t>
  </si>
  <si>
    <t>BETANZO</t>
  </si>
  <si>
    <t>SILVIA</t>
  </si>
  <si>
    <t>MATA</t>
  </si>
  <si>
    <t>RAUL</t>
  </si>
  <si>
    <t>CHING</t>
  </si>
  <si>
    <t>DANNA ELYDAID</t>
  </si>
  <si>
    <t>DE LA CRUZ</t>
  </si>
  <si>
    <t>ESPINOSA</t>
  </si>
  <si>
    <t>SONIA PATRICIA</t>
  </si>
  <si>
    <t>DE LIZARDI</t>
  </si>
  <si>
    <t>JAVIER HUGO</t>
  </si>
  <si>
    <t>DANIEL</t>
  </si>
  <si>
    <t>COZAYA</t>
  </si>
  <si>
    <t>MARIA GUADALUPE LETICIA</t>
  </si>
  <si>
    <t>LUIS JAIME</t>
  </si>
  <si>
    <t>GAYOSSO</t>
  </si>
  <si>
    <t>ARISBET</t>
  </si>
  <si>
    <t>HUGO</t>
  </si>
  <si>
    <t>BEATRIZ</t>
  </si>
  <si>
    <t>GIL</t>
  </si>
  <si>
    <t>MARTHA PATRICIA</t>
  </si>
  <si>
    <t>PASTRANA</t>
  </si>
  <si>
    <t>CARLOS</t>
  </si>
  <si>
    <t>OREA</t>
  </si>
  <si>
    <t>JOSE JAVIER</t>
  </si>
  <si>
    <t>ORTEGA</t>
  </si>
  <si>
    <t>ENRIQUETA</t>
  </si>
  <si>
    <t>LUNA</t>
  </si>
  <si>
    <t>MARIA IRMA</t>
  </si>
  <si>
    <t>ELDA MARGARITA</t>
  </si>
  <si>
    <t>RIVERA</t>
  </si>
  <si>
    <t>JULIO ISIDRO</t>
  </si>
  <si>
    <t>REYNA BEATRIZ</t>
  </si>
  <si>
    <t>PATIÑO</t>
  </si>
  <si>
    <t>GUADALUPE ROSARIO</t>
  </si>
  <si>
    <t>LABRA</t>
  </si>
  <si>
    <t>RICARDO</t>
  </si>
  <si>
    <t>NAJERA</t>
  </si>
  <si>
    <t>ALEJANDRA MARIA</t>
  </si>
  <si>
    <t>MONTIEL</t>
  </si>
  <si>
    <t>MARIAN ALESSANDRA</t>
  </si>
  <si>
    <t>PANIAGUA</t>
  </si>
  <si>
    <t>ALEJANDRA</t>
  </si>
  <si>
    <t>PARTIDA</t>
  </si>
  <si>
    <t>NORMA</t>
  </si>
  <si>
    <t>JOSE ARMANDO</t>
  </si>
  <si>
    <t>PERALTA</t>
  </si>
  <si>
    <t>PUGA</t>
  </si>
  <si>
    <t>OLIVIA</t>
  </si>
  <si>
    <t>ALEJO</t>
  </si>
  <si>
    <t>DOMINGO</t>
  </si>
  <si>
    <t>ALMA SUSANA</t>
  </si>
  <si>
    <t>URIBE</t>
  </si>
  <si>
    <t>DANIEL ALBERTO</t>
  </si>
  <si>
    <t>VALDIVIA</t>
  </si>
  <si>
    <t>PEREGRINA</t>
  </si>
  <si>
    <t>JAIR DE JESUS</t>
  </si>
  <si>
    <t>BELTRAN</t>
  </si>
  <si>
    <t>EDDY GIOVANNI</t>
  </si>
  <si>
    <t>GABRIEL</t>
  </si>
  <si>
    <t>LARA</t>
  </si>
  <si>
    <t>SAAVEDRA</t>
  </si>
  <si>
    <t>NORA ELBA</t>
  </si>
  <si>
    <t>ZAVALA</t>
  </si>
  <si>
    <t>ALFARO</t>
  </si>
  <si>
    <t>AURORA MARGARITA</t>
  </si>
  <si>
    <t>NULL</t>
  </si>
  <si>
    <t>PEREZ OROPEZA</t>
  </si>
  <si>
    <t>MA. DE JESUS</t>
  </si>
  <si>
    <t>ARELLANO</t>
  </si>
  <si>
    <t>ALICIA</t>
  </si>
  <si>
    <t>CANALES</t>
  </si>
  <si>
    <t>VACIO</t>
  </si>
  <si>
    <t>LUZ MARIA</t>
  </si>
  <si>
    <t>CONTRERAS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</si>
  <si>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</si>
  <si>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</si>
  <si>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</si>
  <si>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</si>
  <si>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</si>
  <si>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</si>
  <si>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</si>
  <si>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</si>
  <si>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</si>
  <si>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</si>
  <si>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</si>
  <si>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</si>
  <si>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</si>
  <si>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</si>
  <si>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</si>
  <si>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</si>
  <si>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</si>
  <si>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</si>
  <si>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</si>
  <si>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</si>
  <si>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</si>
  <si>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</si>
  <si>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</si>
  <si>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</si>
  <si>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</si>
  <si>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</si>
  <si>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VALDEZ</t>
  </si>
  <si>
    <t>CASANDRA</t>
  </si>
  <si>
    <t>FERRER</t>
  </si>
  <si>
    <t>FELIPE DE JESUS</t>
  </si>
  <si>
    <t>SHEILA MERIT</t>
  </si>
  <si>
    <t>GASPAR</t>
  </si>
  <si>
    <t>ALONDRA BELEN</t>
  </si>
  <si>
    <t>QUINTERO</t>
  </si>
  <si>
    <t>FRANCISCO DAVID</t>
  </si>
  <si>
    <t>BRIONES</t>
  </si>
  <si>
    <t>LIMON</t>
  </si>
  <si>
    <t>ROJO</t>
  </si>
  <si>
    <t>MAGDALENO JOSE</t>
  </si>
  <si>
    <t>MEDELLIN</t>
  </si>
  <si>
    <t>EDUARDO ANTONIO</t>
  </si>
  <si>
    <t>MUÑOZ</t>
  </si>
  <si>
    <t>AGUIRRE</t>
  </si>
  <si>
    <t>JOSE GUADALUPE HERMOGENES</t>
  </si>
  <si>
    <t>BRENDA KAREN</t>
  </si>
  <si>
    <t>RAZO</t>
  </si>
  <si>
    <t>CASILLAS</t>
  </si>
  <si>
    <t>DANIEL ALEJANDRO</t>
  </si>
  <si>
    <t>MARIA JULIETA</t>
  </si>
  <si>
    <t>SALDAÑA</t>
  </si>
  <si>
    <t>DIANA</t>
  </si>
  <si>
    <t>ERIKA</t>
  </si>
  <si>
    <t>VARGAS</t>
  </si>
  <si>
    <t>BRENDA DALAY</t>
  </si>
  <si>
    <t>VILLA</t>
  </si>
  <si>
    <t>JUAN ALEJANDRO</t>
  </si>
  <si>
    <t>MERA</t>
  </si>
  <si>
    <t>DYLAN ALBERTO</t>
  </si>
  <si>
    <t>YAÑEZ</t>
  </si>
  <si>
    <t>BENJAMIN</t>
  </si>
  <si>
    <t>CARRIZOSA</t>
  </si>
  <si>
    <t>LUIS DONALDO</t>
  </si>
  <si>
    <t>CIPRIAN</t>
  </si>
  <si>
    <t>GALLO</t>
  </si>
  <si>
    <t>ADRIANA</t>
  </si>
  <si>
    <t>JENNIFER ITZEL</t>
  </si>
  <si>
    <t>DE LA PAZ</t>
  </si>
  <si>
    <t>LIZETH ARELY</t>
  </si>
  <si>
    <t>RAMIRO</t>
  </si>
  <si>
    <t>PANTALEON</t>
  </si>
  <si>
    <t>ANASTACIO</t>
  </si>
  <si>
    <t>BERENICE</t>
  </si>
  <si>
    <t>ESPINOZA</t>
  </si>
  <si>
    <t>BADY RENE</t>
  </si>
  <si>
    <t>CALIXTO</t>
  </si>
  <si>
    <t>MONCERRAT</t>
  </si>
  <si>
    <t>ERIKA PAOLA</t>
  </si>
  <si>
    <t>ROBLES</t>
  </si>
  <si>
    <t>ALEJANDRA BEATRIZ</t>
  </si>
  <si>
    <t>CARLOS IGNACIO</t>
  </si>
  <si>
    <t>DIANA KARINA</t>
  </si>
  <si>
    <t>SMITH</t>
  </si>
  <si>
    <t>ARIAS</t>
  </si>
  <si>
    <t>JESUS EDUARDO</t>
  </si>
  <si>
    <t>TRUJILLO</t>
  </si>
  <si>
    <t>MARIA CRISTINA</t>
  </si>
  <si>
    <t>YOKEBED AYELU</t>
  </si>
  <si>
    <t>CLAUDIA MARINA</t>
  </si>
  <si>
    <t>MARIA DEL CARMEN NATALI</t>
  </si>
  <si>
    <t>LESLIE DEL ROCIO</t>
  </si>
  <si>
    <t>MIRAMONTES</t>
  </si>
  <si>
    <t>ESPAÑA</t>
  </si>
  <si>
    <t>ESTEBAN</t>
  </si>
  <si>
    <t>AGUILERA</t>
  </si>
  <si>
    <t>ROSI ICELA</t>
  </si>
  <si>
    <t>BEATRIZ JOSEFINA</t>
  </si>
  <si>
    <t>CALERO</t>
  </si>
  <si>
    <t>AARON YAEL</t>
  </si>
  <si>
    <t>PONCE</t>
  </si>
  <si>
    <t>JOSE ARIEL</t>
  </si>
  <si>
    <t>ISRAEL</t>
  </si>
  <si>
    <t>LAMADRID</t>
  </si>
  <si>
    <t>TANIA ILIANA</t>
  </si>
  <si>
    <t>VALADEZ</t>
  </si>
  <si>
    <t>EDGAR ROBERTO</t>
  </si>
  <si>
    <t>PEDRAZA</t>
  </si>
  <si>
    <t>MELISSA</t>
  </si>
  <si>
    <t>AUREA MARIA</t>
  </si>
  <si>
    <t>PAEZ</t>
  </si>
  <si>
    <t>LETICIA MARIBEL</t>
  </si>
  <si>
    <t>ANA KAREN</t>
  </si>
  <si>
    <t>URIEL TRISTAN</t>
  </si>
  <si>
    <t>CARLOS ALBERTO</t>
  </si>
  <si>
    <t>VALLE</t>
  </si>
  <si>
    <t>JOSUE ANTONIO</t>
  </si>
  <si>
    <t>ALBOR</t>
  </si>
  <si>
    <t>NIETO</t>
  </si>
  <si>
    <t>DULCE</t>
  </si>
  <si>
    <t>HIPOLITO</t>
  </si>
  <si>
    <t>JESSICA ALONDRA</t>
  </si>
  <si>
    <t>SANTANA</t>
  </si>
  <si>
    <t>EDILBERTO</t>
  </si>
  <si>
    <t>SANDRA ISABEL</t>
  </si>
  <si>
    <t>FONSECA</t>
  </si>
  <si>
    <t>VICTORIA</t>
  </si>
  <si>
    <t>CRISTOBAL</t>
  </si>
  <si>
    <t>CEDILLO</t>
  </si>
  <si>
    <t>ALCIVAR</t>
  </si>
  <si>
    <t>JESSICA PAOLA</t>
  </si>
  <si>
    <t>CABELLO</t>
  </si>
  <si>
    <t>ELVIA</t>
  </si>
  <si>
    <t>LEYVA</t>
  </si>
  <si>
    <t>CESAR IVAN</t>
  </si>
  <si>
    <t>JAIMES</t>
  </si>
  <si>
    <t>JORGE ANTONIO</t>
  </si>
  <si>
    <t>RAUL ARTURO</t>
  </si>
  <si>
    <t>LOPEZ GUERRERO</t>
  </si>
  <si>
    <t xml:space="preserve"> AGUILAR</t>
  </si>
  <si>
    <t>LAURA ELENA</t>
  </si>
  <si>
    <t>BORJA</t>
  </si>
  <si>
    <t>DIONNE CAROLINA</t>
  </si>
  <si>
    <t>CARMONA</t>
  </si>
  <si>
    <t>KAREN DENISSE</t>
  </si>
  <si>
    <t>ADALBERTO</t>
  </si>
  <si>
    <t>AVILA</t>
  </si>
  <si>
    <t>TAPIA</t>
  </si>
  <si>
    <t>FRANCISCO</t>
  </si>
  <si>
    <t>CLAUDIA</t>
  </si>
  <si>
    <t>ARCOS</t>
  </si>
  <si>
    <t>ANA PATRICIA</t>
  </si>
  <si>
    <t>MONICA IVETTE</t>
  </si>
  <si>
    <t>BERENICE VIANEY</t>
  </si>
  <si>
    <t>MANZANO</t>
  </si>
  <si>
    <t>ANDREA JANUEN</t>
  </si>
  <si>
    <t>MONTANA</t>
  </si>
  <si>
    <t>NATALIA DE LOS ANGELES</t>
  </si>
  <si>
    <t>MORAN</t>
  </si>
  <si>
    <t>SEGURA</t>
  </si>
  <si>
    <t>CRISTIAN EMMANUEL</t>
  </si>
  <si>
    <t>CAROLINA ZITLAHI</t>
  </si>
  <si>
    <t>PAZ</t>
  </si>
  <si>
    <t>IRAN ITZEL</t>
  </si>
  <si>
    <t>SILVA</t>
  </si>
  <si>
    <t>JOSE GIOVANNI</t>
  </si>
  <si>
    <t>IRAIS NAYIBE</t>
  </si>
  <si>
    <t>ANDRES</t>
  </si>
  <si>
    <t>CARLOS ARTURO</t>
  </si>
  <si>
    <t>JOSE CARLOS MANUEL</t>
  </si>
  <si>
    <t>CORRO</t>
  </si>
  <si>
    <t>DIEGO</t>
  </si>
  <si>
    <t>VIDAL</t>
  </si>
  <si>
    <t>MUNGUIA</t>
  </si>
  <si>
    <t>LISSETH</t>
  </si>
  <si>
    <t>CALDERAS</t>
  </si>
  <si>
    <t>DANIELA</t>
  </si>
  <si>
    <t>AQUINO</t>
  </si>
  <si>
    <t>CORONA</t>
  </si>
  <si>
    <t>CLAUDIA AMAIRANI</t>
  </si>
  <si>
    <t>ESPARZA</t>
  </si>
  <si>
    <t>JOSE DE JESUS</t>
  </si>
  <si>
    <t>MAGAÑA</t>
  </si>
  <si>
    <t>SAINZ</t>
  </si>
  <si>
    <t>KARLA MICHELLE</t>
  </si>
  <si>
    <t>MARIA EUGENIA</t>
  </si>
  <si>
    <t>CARPIO</t>
  </si>
  <si>
    <t>HIRAM</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</si>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</sst>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46</v>
      </c>
      <c r="F8" s="5" t="s">
        <v>224</v>
      </c>
      <c r="G8" s="5" t="s">
        <v>225</v>
      </c>
      <c r="H8" s="5" t="s">
        <v>225</v>
      </c>
      <c r="I8" s="5" t="s">
        <v>429</v>
      </c>
      <c r="J8" s="5" t="s">
        <v>430</v>
      </c>
      <c r="K8" s="5" t="s">
        <v>431</v>
      </c>
      <c r="L8" s="5" t="s">
        <v>91</v>
      </c>
      <c r="M8" s="5">
        <v>99967</v>
      </c>
      <c r="N8" t="s">
        <v>212</v>
      </c>
      <c r="O8" s="5">
        <v>73721.149999999994</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432</v>
      </c>
      <c r="J9" s="5" t="s">
        <v>433</v>
      </c>
      <c r="K9" s="5" t="s">
        <v>434</v>
      </c>
      <c r="L9" s="5" t="s">
        <v>92</v>
      </c>
      <c r="M9" s="5">
        <v>16912</v>
      </c>
      <c r="N9" s="5" t="s">
        <v>212</v>
      </c>
      <c r="O9" s="5">
        <v>14375.26</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213</v>
      </c>
      <c r="AE9" s="3">
        <v>45473</v>
      </c>
    </row>
    <row r="10" spans="1:32" x14ac:dyDescent="0.25">
      <c r="A10" s="5">
        <v>2024</v>
      </c>
      <c r="B10" s="3">
        <v>45383</v>
      </c>
      <c r="C10" s="3">
        <v>45473</v>
      </c>
      <c r="D10" s="5" t="s">
        <v>84</v>
      </c>
      <c r="E10" s="5">
        <v>21</v>
      </c>
      <c r="F10" s="5" t="s">
        <v>226</v>
      </c>
      <c r="G10" s="5" t="s">
        <v>228</v>
      </c>
      <c r="H10" s="5" t="s">
        <v>225</v>
      </c>
      <c r="I10" s="5" t="s">
        <v>435</v>
      </c>
      <c r="J10" s="5" t="s">
        <v>436</v>
      </c>
      <c r="K10" s="5" t="s">
        <v>437</v>
      </c>
      <c r="L10" s="5" t="s">
        <v>92</v>
      </c>
      <c r="M10" s="5">
        <v>16912</v>
      </c>
      <c r="N10" s="5" t="s">
        <v>212</v>
      </c>
      <c r="O10" s="5">
        <v>14375.26</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213</v>
      </c>
      <c r="AE10" s="3">
        <v>45473</v>
      </c>
    </row>
    <row r="11" spans="1:32" x14ac:dyDescent="0.25">
      <c r="A11" s="5">
        <v>2024</v>
      </c>
      <c r="B11" s="3">
        <v>45383</v>
      </c>
      <c r="C11" s="3">
        <v>45473</v>
      </c>
      <c r="D11" s="5" t="s">
        <v>84</v>
      </c>
      <c r="E11" s="5">
        <v>21</v>
      </c>
      <c r="F11" s="5" t="s">
        <v>226</v>
      </c>
      <c r="G11" s="5" t="s">
        <v>229</v>
      </c>
      <c r="H11" s="5" t="s">
        <v>225</v>
      </c>
      <c r="I11" s="5" t="s">
        <v>438</v>
      </c>
      <c r="J11" s="5" t="s">
        <v>439</v>
      </c>
      <c r="K11" s="5" t="s">
        <v>440</v>
      </c>
      <c r="L11" s="5" t="s">
        <v>92</v>
      </c>
      <c r="M11" s="5">
        <v>16912</v>
      </c>
      <c r="N11" s="5" t="s">
        <v>212</v>
      </c>
      <c r="O11" s="5">
        <v>14375.26</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213</v>
      </c>
      <c r="AE11" s="3">
        <v>45473</v>
      </c>
    </row>
    <row r="12" spans="1:32" x14ac:dyDescent="0.25">
      <c r="A12" s="5">
        <v>2024</v>
      </c>
      <c r="B12" s="3">
        <v>45383</v>
      </c>
      <c r="C12" s="3">
        <v>45473</v>
      </c>
      <c r="D12" s="5" t="s">
        <v>84</v>
      </c>
      <c r="E12" s="5">
        <v>21</v>
      </c>
      <c r="F12" s="5" t="s">
        <v>226</v>
      </c>
      <c r="G12" s="5" t="s">
        <v>230</v>
      </c>
      <c r="H12" s="5" t="s">
        <v>225</v>
      </c>
      <c r="I12" s="5" t="s">
        <v>441</v>
      </c>
      <c r="J12" s="5" t="s">
        <v>442</v>
      </c>
      <c r="K12" s="5" t="s">
        <v>443</v>
      </c>
      <c r="L12" s="5" t="s">
        <v>91</v>
      </c>
      <c r="M12" s="5">
        <v>16912</v>
      </c>
      <c r="N12" s="5" t="s">
        <v>212</v>
      </c>
      <c r="O12" s="5">
        <v>14375.26</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213</v>
      </c>
      <c r="AE12" s="3">
        <v>45473</v>
      </c>
    </row>
    <row r="13" spans="1:32" x14ac:dyDescent="0.25">
      <c r="A13" s="5">
        <v>2024</v>
      </c>
      <c r="B13" s="3">
        <v>45383</v>
      </c>
      <c r="C13" s="3">
        <v>45473</v>
      </c>
      <c r="D13" s="5" t="s">
        <v>84</v>
      </c>
      <c r="E13" s="5">
        <v>21</v>
      </c>
      <c r="F13" s="5" t="s">
        <v>226</v>
      </c>
      <c r="G13" s="5" t="s">
        <v>231</v>
      </c>
      <c r="H13" s="5" t="s">
        <v>225</v>
      </c>
      <c r="I13" s="5" t="s">
        <v>444</v>
      </c>
      <c r="J13" s="5" t="s">
        <v>445</v>
      </c>
      <c r="K13" s="5" t="s">
        <v>446</v>
      </c>
      <c r="L13" s="5" t="s">
        <v>92</v>
      </c>
      <c r="M13" s="5">
        <v>16912</v>
      </c>
      <c r="N13" s="5" t="s">
        <v>212</v>
      </c>
      <c r="O13" s="5">
        <v>14375.26</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213</v>
      </c>
      <c r="AE13" s="3">
        <v>45473</v>
      </c>
    </row>
    <row r="14" spans="1:32" x14ac:dyDescent="0.25">
      <c r="A14" s="5">
        <v>2024</v>
      </c>
      <c r="B14" s="3">
        <v>45383</v>
      </c>
      <c r="C14" s="3">
        <v>45473</v>
      </c>
      <c r="D14" s="5" t="s">
        <v>84</v>
      </c>
      <c r="E14" s="5">
        <v>21</v>
      </c>
      <c r="F14" s="5" t="s">
        <v>226</v>
      </c>
      <c r="G14" s="5" t="s">
        <v>232</v>
      </c>
      <c r="H14" s="5" t="s">
        <v>225</v>
      </c>
      <c r="I14" s="5" t="s">
        <v>447</v>
      </c>
      <c r="J14" s="5" t="s">
        <v>448</v>
      </c>
      <c r="K14" s="5" t="s">
        <v>449</v>
      </c>
      <c r="L14" s="5" t="s">
        <v>91</v>
      </c>
      <c r="M14" s="5">
        <v>16912</v>
      </c>
      <c r="N14" s="5" t="s">
        <v>212</v>
      </c>
      <c r="O14" s="5">
        <v>14375.26</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213</v>
      </c>
      <c r="AE14" s="3">
        <v>45473</v>
      </c>
    </row>
    <row r="15" spans="1:32" x14ac:dyDescent="0.25">
      <c r="A15" s="5">
        <v>2024</v>
      </c>
      <c r="B15" s="3">
        <v>45383</v>
      </c>
      <c r="C15" s="3">
        <v>45473</v>
      </c>
      <c r="D15" s="5" t="s">
        <v>84</v>
      </c>
      <c r="E15" s="5">
        <v>23</v>
      </c>
      <c r="F15" s="5" t="s">
        <v>233</v>
      </c>
      <c r="G15" s="5" t="s">
        <v>234</v>
      </c>
      <c r="H15" s="5" t="s">
        <v>225</v>
      </c>
      <c r="I15" s="5" t="s">
        <v>450</v>
      </c>
      <c r="J15" s="5" t="s">
        <v>431</v>
      </c>
      <c r="K15" s="5" t="s">
        <v>451</v>
      </c>
      <c r="L15" s="5" t="s">
        <v>91</v>
      </c>
      <c r="M15" s="5">
        <v>19528</v>
      </c>
      <c r="N15" s="5" t="s">
        <v>212</v>
      </c>
      <c r="O15" s="5">
        <v>16374.78</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213</v>
      </c>
      <c r="AE15" s="3">
        <v>45473</v>
      </c>
    </row>
    <row r="16" spans="1:32" x14ac:dyDescent="0.25">
      <c r="A16" s="5">
        <v>2024</v>
      </c>
      <c r="B16" s="3">
        <v>45383</v>
      </c>
      <c r="C16" s="3">
        <v>45473</v>
      </c>
      <c r="D16" s="5" t="s">
        <v>84</v>
      </c>
      <c r="E16" s="5">
        <v>25</v>
      </c>
      <c r="F16" s="5" t="s">
        <v>235</v>
      </c>
      <c r="G16" s="5" t="s">
        <v>236</v>
      </c>
      <c r="H16" s="5" t="s">
        <v>225</v>
      </c>
      <c r="I16" s="5" t="s">
        <v>452</v>
      </c>
      <c r="J16" s="5" t="s">
        <v>453</v>
      </c>
      <c r="K16" s="5" t="s">
        <v>454</v>
      </c>
      <c r="L16" s="5" t="s">
        <v>92</v>
      </c>
      <c r="M16" s="5">
        <v>24672</v>
      </c>
      <c r="N16" s="5" t="s">
        <v>212</v>
      </c>
      <c r="O16" s="5">
        <v>20384.75</v>
      </c>
      <c r="P16" s="5"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213</v>
      </c>
      <c r="AE16" s="3">
        <v>45473</v>
      </c>
    </row>
    <row r="17" spans="1:31" x14ac:dyDescent="0.25">
      <c r="A17" s="5">
        <v>2024</v>
      </c>
      <c r="B17" s="3">
        <v>45383</v>
      </c>
      <c r="C17" s="3">
        <v>45473</v>
      </c>
      <c r="D17" s="5" t="s">
        <v>84</v>
      </c>
      <c r="E17" s="5">
        <v>29</v>
      </c>
      <c r="F17" s="5" t="s">
        <v>237</v>
      </c>
      <c r="G17" s="5" t="s">
        <v>238</v>
      </c>
      <c r="H17" s="5" t="s">
        <v>225</v>
      </c>
      <c r="I17" s="5" t="s">
        <v>455</v>
      </c>
      <c r="J17" s="5" t="s">
        <v>456</v>
      </c>
      <c r="K17" s="5" t="s">
        <v>457</v>
      </c>
      <c r="L17" s="5" t="s">
        <v>92</v>
      </c>
      <c r="M17" s="5">
        <v>35248</v>
      </c>
      <c r="N17" s="5" t="s">
        <v>212</v>
      </c>
      <c r="O17" s="5">
        <v>28526.67</v>
      </c>
      <c r="P17" s="5"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213</v>
      </c>
      <c r="AE17" s="3">
        <v>45473</v>
      </c>
    </row>
    <row r="18" spans="1:31" x14ac:dyDescent="0.25">
      <c r="A18" s="5">
        <v>2024</v>
      </c>
      <c r="B18" s="3">
        <v>45383</v>
      </c>
      <c r="C18" s="3">
        <v>45473</v>
      </c>
      <c r="D18" s="5" t="s">
        <v>84</v>
      </c>
      <c r="E18" s="5">
        <v>45</v>
      </c>
      <c r="F18" s="5" t="s">
        <v>239</v>
      </c>
      <c r="G18" s="5" t="s">
        <v>240</v>
      </c>
      <c r="H18" s="5" t="s">
        <v>225</v>
      </c>
      <c r="I18" s="5" t="s">
        <v>458</v>
      </c>
      <c r="J18" s="5" t="s">
        <v>459</v>
      </c>
      <c r="K18" s="5" t="s">
        <v>460</v>
      </c>
      <c r="L18" s="5" t="s">
        <v>91</v>
      </c>
      <c r="M18" s="5">
        <v>95327</v>
      </c>
      <c r="N18" s="5" t="s">
        <v>212</v>
      </c>
      <c r="O18" s="5">
        <v>70665.509999999995</v>
      </c>
      <c r="P18" s="5"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213</v>
      </c>
      <c r="AE18" s="3">
        <v>45473</v>
      </c>
    </row>
    <row r="19" spans="1:31" x14ac:dyDescent="0.25">
      <c r="A19" s="5">
        <v>2024</v>
      </c>
      <c r="B19" s="3">
        <v>45383</v>
      </c>
      <c r="C19" s="3">
        <v>45473</v>
      </c>
      <c r="D19" s="5" t="s">
        <v>84</v>
      </c>
      <c r="E19" s="5">
        <v>29</v>
      </c>
      <c r="F19" s="5" t="s">
        <v>237</v>
      </c>
      <c r="G19" s="5" t="s">
        <v>241</v>
      </c>
      <c r="H19" s="5" t="s">
        <v>225</v>
      </c>
      <c r="I19" s="5" t="s">
        <v>461</v>
      </c>
      <c r="J19" s="5" t="s">
        <v>462</v>
      </c>
      <c r="K19" s="5" t="s">
        <v>443</v>
      </c>
      <c r="L19" s="5" t="s">
        <v>91</v>
      </c>
      <c r="M19" s="5">
        <v>35248</v>
      </c>
      <c r="N19" s="5" t="s">
        <v>212</v>
      </c>
      <c r="O19" s="5">
        <v>28526.67</v>
      </c>
      <c r="P19" s="5"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213</v>
      </c>
      <c r="AE19" s="3">
        <v>45473</v>
      </c>
    </row>
    <row r="20" spans="1:31" x14ac:dyDescent="0.25">
      <c r="A20" s="5">
        <v>2024</v>
      </c>
      <c r="B20" s="3">
        <v>45383</v>
      </c>
      <c r="C20" s="3">
        <v>45473</v>
      </c>
      <c r="D20" s="5" t="s">
        <v>84</v>
      </c>
      <c r="E20" s="5">
        <v>25</v>
      </c>
      <c r="F20" s="5" t="s">
        <v>235</v>
      </c>
      <c r="G20" s="5" t="s">
        <v>242</v>
      </c>
      <c r="H20" s="5" t="s">
        <v>225</v>
      </c>
      <c r="I20" s="5" t="s">
        <v>463</v>
      </c>
      <c r="J20" s="5" t="s">
        <v>464</v>
      </c>
      <c r="K20" s="5" t="s">
        <v>465</v>
      </c>
      <c r="L20" s="5" t="s">
        <v>91</v>
      </c>
      <c r="M20" s="5">
        <v>24672</v>
      </c>
      <c r="N20" s="5" t="s">
        <v>212</v>
      </c>
      <c r="O20" s="5">
        <v>20384.75</v>
      </c>
      <c r="P20" s="5"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213</v>
      </c>
      <c r="AE20" s="3">
        <v>45473</v>
      </c>
    </row>
    <row r="21" spans="1:31" x14ac:dyDescent="0.25">
      <c r="A21" s="5">
        <v>2024</v>
      </c>
      <c r="B21" s="3">
        <v>45383</v>
      </c>
      <c r="C21" s="3">
        <v>45473</v>
      </c>
      <c r="D21" s="5" t="s">
        <v>84</v>
      </c>
      <c r="E21" s="5">
        <v>25</v>
      </c>
      <c r="F21" s="5" t="s">
        <v>235</v>
      </c>
      <c r="G21" s="5" t="s">
        <v>243</v>
      </c>
      <c r="H21" s="5" t="s">
        <v>225</v>
      </c>
      <c r="I21" s="5" t="s">
        <v>466</v>
      </c>
      <c r="J21" s="5" t="s">
        <v>467</v>
      </c>
      <c r="K21" s="5" t="s">
        <v>468</v>
      </c>
      <c r="L21" s="5" t="s">
        <v>92</v>
      </c>
      <c r="M21" s="5">
        <v>24672</v>
      </c>
      <c r="N21" s="5" t="s">
        <v>212</v>
      </c>
      <c r="O21" s="5">
        <v>20384.75</v>
      </c>
      <c r="P21" s="5"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213</v>
      </c>
      <c r="AE21" s="3">
        <v>45473</v>
      </c>
    </row>
    <row r="22" spans="1:31" x14ac:dyDescent="0.25">
      <c r="A22" s="5">
        <v>2024</v>
      </c>
      <c r="B22" s="3">
        <v>45383</v>
      </c>
      <c r="C22" s="3">
        <v>45473</v>
      </c>
      <c r="D22" s="5" t="s">
        <v>84</v>
      </c>
      <c r="E22" s="5">
        <v>25</v>
      </c>
      <c r="F22" s="5" t="s">
        <v>235</v>
      </c>
      <c r="G22" s="5" t="s">
        <v>244</v>
      </c>
      <c r="H22" s="5" t="s">
        <v>225</v>
      </c>
      <c r="I22" s="5" t="s">
        <v>469</v>
      </c>
      <c r="J22" s="5" t="s">
        <v>470</v>
      </c>
      <c r="K22" s="5" t="s">
        <v>471</v>
      </c>
      <c r="L22" s="5" t="s">
        <v>92</v>
      </c>
      <c r="M22" s="5">
        <v>24672</v>
      </c>
      <c r="N22" s="5" t="s">
        <v>212</v>
      </c>
      <c r="O22" s="5">
        <v>20384.75</v>
      </c>
      <c r="P22" s="5"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213</v>
      </c>
      <c r="AE22" s="3">
        <v>45473</v>
      </c>
    </row>
    <row r="23" spans="1:31" x14ac:dyDescent="0.25">
      <c r="A23" s="5">
        <v>2024</v>
      </c>
      <c r="B23" s="3">
        <v>45383</v>
      </c>
      <c r="C23" s="3">
        <v>45473</v>
      </c>
      <c r="D23" s="5" t="s">
        <v>84</v>
      </c>
      <c r="E23" s="5">
        <v>25</v>
      </c>
      <c r="F23" s="5" t="s">
        <v>235</v>
      </c>
      <c r="G23" s="5" t="s">
        <v>245</v>
      </c>
      <c r="H23" s="5" t="s">
        <v>225</v>
      </c>
      <c r="I23" s="5" t="s">
        <v>472</v>
      </c>
      <c r="J23" s="5" t="s">
        <v>473</v>
      </c>
      <c r="K23" s="5" t="s">
        <v>448</v>
      </c>
      <c r="L23" s="5" t="s">
        <v>91</v>
      </c>
      <c r="M23" s="5">
        <v>24672</v>
      </c>
      <c r="N23" s="5" t="s">
        <v>212</v>
      </c>
      <c r="O23" s="5">
        <v>20384.75</v>
      </c>
      <c r="P23" s="5"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213</v>
      </c>
      <c r="AE23" s="3">
        <v>45473</v>
      </c>
    </row>
    <row r="24" spans="1:31" x14ac:dyDescent="0.25">
      <c r="A24" s="5">
        <v>2024</v>
      </c>
      <c r="B24" s="3">
        <v>45383</v>
      </c>
      <c r="C24" s="3">
        <v>45473</v>
      </c>
      <c r="D24" s="5" t="s">
        <v>84</v>
      </c>
      <c r="E24" s="5">
        <v>25</v>
      </c>
      <c r="F24" s="5" t="s">
        <v>235</v>
      </c>
      <c r="G24" s="5" t="s">
        <v>246</v>
      </c>
      <c r="H24" s="5" t="s">
        <v>225</v>
      </c>
      <c r="I24" s="5" t="s">
        <v>474</v>
      </c>
      <c r="J24" s="5" t="s">
        <v>475</v>
      </c>
      <c r="K24" s="5" t="s">
        <v>476</v>
      </c>
      <c r="L24" s="5" t="s">
        <v>91</v>
      </c>
      <c r="M24" s="5">
        <v>24672</v>
      </c>
      <c r="N24" s="5" t="s">
        <v>212</v>
      </c>
      <c r="O24" s="5">
        <v>20384.75</v>
      </c>
      <c r="P24" s="5"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213</v>
      </c>
      <c r="AE24" s="3">
        <v>45473</v>
      </c>
    </row>
    <row r="25" spans="1:31" x14ac:dyDescent="0.25">
      <c r="A25" s="5">
        <v>2024</v>
      </c>
      <c r="B25" s="3">
        <v>45383</v>
      </c>
      <c r="C25" s="3">
        <v>45473</v>
      </c>
      <c r="D25" s="5" t="s">
        <v>84</v>
      </c>
      <c r="E25" s="5">
        <v>25</v>
      </c>
      <c r="F25" s="5" t="s">
        <v>235</v>
      </c>
      <c r="G25" s="5" t="s">
        <v>247</v>
      </c>
      <c r="H25" s="5" t="s">
        <v>225</v>
      </c>
      <c r="I25" s="5" t="s">
        <v>477</v>
      </c>
      <c r="J25" s="5" t="s">
        <v>478</v>
      </c>
      <c r="K25" s="5" t="s">
        <v>479</v>
      </c>
      <c r="L25" s="5" t="s">
        <v>91</v>
      </c>
      <c r="M25" s="5">
        <v>24672</v>
      </c>
      <c r="N25" s="5" t="s">
        <v>212</v>
      </c>
      <c r="O25" s="5">
        <v>20384.75</v>
      </c>
      <c r="P25" s="5"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213</v>
      </c>
      <c r="AE25" s="3">
        <v>45473</v>
      </c>
    </row>
    <row r="26" spans="1:31" x14ac:dyDescent="0.25">
      <c r="A26" s="5">
        <v>2024</v>
      </c>
      <c r="B26" s="3">
        <v>45383</v>
      </c>
      <c r="C26" s="3">
        <v>45473</v>
      </c>
      <c r="D26" s="5" t="s">
        <v>84</v>
      </c>
      <c r="E26" s="5">
        <v>25</v>
      </c>
      <c r="F26" s="5" t="s">
        <v>235</v>
      </c>
      <c r="G26" s="5" t="s">
        <v>248</v>
      </c>
      <c r="H26" s="5" t="s">
        <v>225</v>
      </c>
      <c r="I26" s="5" t="s">
        <v>480</v>
      </c>
      <c r="J26" s="5" t="s">
        <v>481</v>
      </c>
      <c r="K26" s="5" t="s">
        <v>482</v>
      </c>
      <c r="L26" s="5" t="s">
        <v>91</v>
      </c>
      <c r="M26" s="5">
        <v>24672</v>
      </c>
      <c r="N26" s="5" t="s">
        <v>212</v>
      </c>
      <c r="O26" s="5">
        <v>20384.75</v>
      </c>
      <c r="P26" s="5"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213</v>
      </c>
      <c r="AE26" s="3">
        <v>45473</v>
      </c>
    </row>
    <row r="27" spans="1:31" x14ac:dyDescent="0.25">
      <c r="A27" s="5">
        <v>2024</v>
      </c>
      <c r="B27" s="3">
        <v>45383</v>
      </c>
      <c r="C27" s="3">
        <v>45473</v>
      </c>
      <c r="D27" s="5" t="s">
        <v>84</v>
      </c>
      <c r="E27" s="5">
        <v>29</v>
      </c>
      <c r="F27" s="5" t="s">
        <v>237</v>
      </c>
      <c r="G27" s="5" t="s">
        <v>249</v>
      </c>
      <c r="H27" s="5" t="s">
        <v>225</v>
      </c>
      <c r="I27" s="5" t="s">
        <v>483</v>
      </c>
      <c r="J27" s="5" t="s">
        <v>484</v>
      </c>
      <c r="K27" s="5" t="s">
        <v>485</v>
      </c>
      <c r="L27" s="5" t="s">
        <v>91</v>
      </c>
      <c r="M27" s="5">
        <v>35248</v>
      </c>
      <c r="N27" s="5" t="s">
        <v>212</v>
      </c>
      <c r="O27" s="5">
        <v>28526.67</v>
      </c>
      <c r="P27" s="5"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213</v>
      </c>
      <c r="AE27" s="3">
        <v>45473</v>
      </c>
    </row>
    <row r="28" spans="1:31" x14ac:dyDescent="0.25">
      <c r="A28" s="5">
        <v>2024</v>
      </c>
      <c r="B28" s="3">
        <v>45383</v>
      </c>
      <c r="C28" s="3">
        <v>45473</v>
      </c>
      <c r="D28" s="5" t="s">
        <v>84</v>
      </c>
      <c r="E28" s="5">
        <v>25</v>
      </c>
      <c r="F28" s="5" t="s">
        <v>235</v>
      </c>
      <c r="G28" s="5" t="s">
        <v>250</v>
      </c>
      <c r="H28" s="5" t="s">
        <v>225</v>
      </c>
      <c r="I28" s="5" t="s">
        <v>486</v>
      </c>
      <c r="J28" s="5" t="s">
        <v>487</v>
      </c>
      <c r="K28" s="5" t="s">
        <v>443</v>
      </c>
      <c r="L28" s="5" t="s">
        <v>92</v>
      </c>
      <c r="M28" s="5">
        <v>24672</v>
      </c>
      <c r="N28" s="5" t="s">
        <v>212</v>
      </c>
      <c r="O28" s="5">
        <v>20384.75</v>
      </c>
      <c r="P28" s="5"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213</v>
      </c>
      <c r="AE28" s="3">
        <v>45473</v>
      </c>
    </row>
    <row r="29" spans="1:31" x14ac:dyDescent="0.25">
      <c r="A29" s="5">
        <v>2024</v>
      </c>
      <c r="B29" s="3">
        <v>45383</v>
      </c>
      <c r="C29" s="3">
        <v>45473</v>
      </c>
      <c r="D29" s="5" t="s">
        <v>84</v>
      </c>
      <c r="E29" s="5">
        <v>25</v>
      </c>
      <c r="F29" s="5" t="s">
        <v>235</v>
      </c>
      <c r="G29" s="5" t="s">
        <v>251</v>
      </c>
      <c r="H29" s="5" t="s">
        <v>225</v>
      </c>
      <c r="I29" s="5" t="s">
        <v>488</v>
      </c>
      <c r="J29" s="5" t="s">
        <v>489</v>
      </c>
      <c r="K29" s="5" t="s">
        <v>451</v>
      </c>
      <c r="L29" s="5" t="s">
        <v>91</v>
      </c>
      <c r="M29" s="5">
        <v>24672</v>
      </c>
      <c r="N29" s="5" t="s">
        <v>212</v>
      </c>
      <c r="O29" s="5">
        <v>20384.75</v>
      </c>
      <c r="P29" s="5" t="s">
        <v>212</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213</v>
      </c>
      <c r="AE29" s="3">
        <v>45473</v>
      </c>
    </row>
    <row r="30" spans="1:31" x14ac:dyDescent="0.25">
      <c r="A30" s="5">
        <v>2024</v>
      </c>
      <c r="B30" s="3">
        <v>45383</v>
      </c>
      <c r="C30" s="3">
        <v>45473</v>
      </c>
      <c r="D30" s="5" t="s">
        <v>84</v>
      </c>
      <c r="E30" s="5">
        <v>29</v>
      </c>
      <c r="F30" s="5" t="s">
        <v>237</v>
      </c>
      <c r="G30" s="5" t="s">
        <v>252</v>
      </c>
      <c r="H30" s="5" t="s">
        <v>225</v>
      </c>
      <c r="I30" s="5" t="s">
        <v>490</v>
      </c>
      <c r="J30" s="5" t="s">
        <v>491</v>
      </c>
      <c r="K30" s="5" t="s">
        <v>492</v>
      </c>
      <c r="L30" s="5" t="s">
        <v>92</v>
      </c>
      <c r="M30" s="5">
        <v>35248</v>
      </c>
      <c r="N30" s="5" t="s">
        <v>212</v>
      </c>
      <c r="O30" s="5">
        <v>28526.67</v>
      </c>
      <c r="P30" s="5" t="s">
        <v>212</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213</v>
      </c>
      <c r="AE30" s="3">
        <v>45473</v>
      </c>
    </row>
    <row r="31" spans="1:31" x14ac:dyDescent="0.25">
      <c r="A31" s="5">
        <v>2024</v>
      </c>
      <c r="B31" s="3">
        <v>45383</v>
      </c>
      <c r="C31" s="3">
        <v>45473</v>
      </c>
      <c r="D31" s="5" t="s">
        <v>84</v>
      </c>
      <c r="E31" s="5">
        <v>25</v>
      </c>
      <c r="F31" s="5" t="s">
        <v>235</v>
      </c>
      <c r="G31" s="5" t="s">
        <v>253</v>
      </c>
      <c r="H31" s="5" t="s">
        <v>225</v>
      </c>
      <c r="I31" s="5" t="s">
        <v>493</v>
      </c>
      <c r="J31" s="5" t="s">
        <v>494</v>
      </c>
      <c r="K31" s="5" t="s">
        <v>495</v>
      </c>
      <c r="L31" s="5" t="s">
        <v>91</v>
      </c>
      <c r="M31" s="5">
        <v>24672</v>
      </c>
      <c r="N31" s="5" t="s">
        <v>212</v>
      </c>
      <c r="O31" s="5">
        <v>20384.75</v>
      </c>
      <c r="P31" s="5" t="s">
        <v>212</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213</v>
      </c>
      <c r="AE31" s="3">
        <v>45473</v>
      </c>
    </row>
    <row r="32" spans="1:31" x14ac:dyDescent="0.25">
      <c r="A32" s="5">
        <v>2024</v>
      </c>
      <c r="B32" s="3">
        <v>45383</v>
      </c>
      <c r="C32" s="3">
        <v>45473</v>
      </c>
      <c r="D32" s="5" t="s">
        <v>84</v>
      </c>
      <c r="E32" s="5">
        <v>25</v>
      </c>
      <c r="F32" s="5" t="s">
        <v>235</v>
      </c>
      <c r="G32" s="5" t="s">
        <v>254</v>
      </c>
      <c r="H32" s="5" t="s">
        <v>225</v>
      </c>
      <c r="I32" s="5" t="s">
        <v>496</v>
      </c>
      <c r="J32" s="5" t="s">
        <v>497</v>
      </c>
      <c r="K32" s="5" t="s">
        <v>498</v>
      </c>
      <c r="L32" s="5" t="s">
        <v>92</v>
      </c>
      <c r="M32" s="5">
        <v>24672</v>
      </c>
      <c r="N32" s="5" t="s">
        <v>212</v>
      </c>
      <c r="O32" s="5">
        <v>20384.75</v>
      </c>
      <c r="P32" s="5" t="s">
        <v>212</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213</v>
      </c>
      <c r="AE32" s="3">
        <v>45473</v>
      </c>
    </row>
    <row r="33" spans="1:31" x14ac:dyDescent="0.25">
      <c r="A33" s="5">
        <v>2024</v>
      </c>
      <c r="B33" s="3">
        <v>45383</v>
      </c>
      <c r="C33" s="3">
        <v>45473</v>
      </c>
      <c r="D33" s="5" t="s">
        <v>84</v>
      </c>
      <c r="E33" s="5">
        <v>25</v>
      </c>
      <c r="F33" s="5" t="s">
        <v>235</v>
      </c>
      <c r="G33" s="5" t="s">
        <v>255</v>
      </c>
      <c r="H33" s="5" t="s">
        <v>225</v>
      </c>
      <c r="I33" s="5" t="s">
        <v>499</v>
      </c>
      <c r="J33" s="5" t="s">
        <v>500</v>
      </c>
      <c r="K33" s="5" t="s">
        <v>501</v>
      </c>
      <c r="L33" s="5" t="s">
        <v>91</v>
      </c>
      <c r="M33" s="5">
        <v>24672</v>
      </c>
      <c r="N33" s="5" t="s">
        <v>212</v>
      </c>
      <c r="O33" s="5">
        <v>20384.75</v>
      </c>
      <c r="P33" s="5" t="s">
        <v>212</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213</v>
      </c>
      <c r="AE33" s="3">
        <v>45473</v>
      </c>
    </row>
    <row r="34" spans="1:31" x14ac:dyDescent="0.25">
      <c r="A34" s="5">
        <v>2024</v>
      </c>
      <c r="B34" s="3">
        <v>45383</v>
      </c>
      <c r="C34" s="3">
        <v>45473</v>
      </c>
      <c r="D34" s="5" t="s">
        <v>84</v>
      </c>
      <c r="E34" s="5">
        <v>45</v>
      </c>
      <c r="F34" s="5" t="s">
        <v>239</v>
      </c>
      <c r="G34" s="5" t="s">
        <v>256</v>
      </c>
      <c r="H34" s="5" t="s">
        <v>225</v>
      </c>
      <c r="I34" s="5" t="s">
        <v>502</v>
      </c>
      <c r="J34" s="5" t="s">
        <v>503</v>
      </c>
      <c r="K34" s="5" t="s">
        <v>456</v>
      </c>
      <c r="L34" s="5" t="s">
        <v>92</v>
      </c>
      <c r="M34" s="5">
        <v>95327</v>
      </c>
      <c r="N34" s="5" t="s">
        <v>212</v>
      </c>
      <c r="O34" s="5">
        <v>70665.509999999995</v>
      </c>
      <c r="P34" s="5" t="s">
        <v>212</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213</v>
      </c>
      <c r="AE34" s="3">
        <v>45473</v>
      </c>
    </row>
    <row r="35" spans="1:31" x14ac:dyDescent="0.25">
      <c r="A35" s="5">
        <v>2024</v>
      </c>
      <c r="B35" s="3">
        <v>45383</v>
      </c>
      <c r="C35" s="3">
        <v>45473</v>
      </c>
      <c r="D35" s="5" t="s">
        <v>84</v>
      </c>
      <c r="E35" s="5">
        <v>25</v>
      </c>
      <c r="F35" s="5" t="s">
        <v>235</v>
      </c>
      <c r="G35" s="5" t="s">
        <v>257</v>
      </c>
      <c r="H35" s="5" t="s">
        <v>225</v>
      </c>
      <c r="I35" s="5" t="s">
        <v>504</v>
      </c>
      <c r="J35" s="5" t="s">
        <v>505</v>
      </c>
      <c r="K35" s="5" t="s">
        <v>440</v>
      </c>
      <c r="L35" s="5" t="s">
        <v>91</v>
      </c>
      <c r="M35" s="5">
        <v>24672</v>
      </c>
      <c r="N35" s="5" t="s">
        <v>212</v>
      </c>
      <c r="O35" s="5">
        <v>20384.75</v>
      </c>
      <c r="P35" s="5" t="s">
        <v>212</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213</v>
      </c>
      <c r="AE35" s="3">
        <v>45473</v>
      </c>
    </row>
    <row r="36" spans="1:31" x14ac:dyDescent="0.25">
      <c r="A36" s="5">
        <v>2024</v>
      </c>
      <c r="B36" s="3">
        <v>45383</v>
      </c>
      <c r="C36" s="3">
        <v>45473</v>
      </c>
      <c r="D36" s="5" t="s">
        <v>84</v>
      </c>
      <c r="E36" s="5">
        <v>25</v>
      </c>
      <c r="F36" s="5" t="s">
        <v>235</v>
      </c>
      <c r="G36" s="5" t="s">
        <v>258</v>
      </c>
      <c r="H36" s="5" t="s">
        <v>225</v>
      </c>
      <c r="I36" s="5" t="s">
        <v>506</v>
      </c>
      <c r="J36" s="5" t="s">
        <v>500</v>
      </c>
      <c r="K36" s="5" t="s">
        <v>507</v>
      </c>
      <c r="L36" s="5" t="s">
        <v>92</v>
      </c>
      <c r="M36" s="5">
        <v>24672</v>
      </c>
      <c r="N36" s="5" t="s">
        <v>212</v>
      </c>
      <c r="O36" s="5">
        <v>20384.75</v>
      </c>
      <c r="P36" s="5" t="s">
        <v>212</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213</v>
      </c>
      <c r="AE36" s="3">
        <v>45473</v>
      </c>
    </row>
    <row r="37" spans="1:31" x14ac:dyDescent="0.25">
      <c r="A37" s="5">
        <v>2024</v>
      </c>
      <c r="B37" s="3">
        <v>45383</v>
      </c>
      <c r="C37" s="3">
        <v>45473</v>
      </c>
      <c r="D37" s="5" t="s">
        <v>84</v>
      </c>
      <c r="E37" s="5">
        <v>25</v>
      </c>
      <c r="F37" s="5" t="s">
        <v>235</v>
      </c>
      <c r="G37" s="5" t="s">
        <v>259</v>
      </c>
      <c r="H37" s="5" t="s">
        <v>225</v>
      </c>
      <c r="I37" s="5" t="s">
        <v>508</v>
      </c>
      <c r="J37" s="5" t="s">
        <v>509</v>
      </c>
      <c r="K37" s="5" t="s">
        <v>495</v>
      </c>
      <c r="L37" s="5" t="s">
        <v>92</v>
      </c>
      <c r="M37" s="5">
        <v>24672</v>
      </c>
      <c r="N37" s="5" t="s">
        <v>212</v>
      </c>
      <c r="O37" s="5">
        <v>20384.75</v>
      </c>
      <c r="P37" s="5" t="s">
        <v>212</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213</v>
      </c>
      <c r="AE37" s="3">
        <v>45473</v>
      </c>
    </row>
    <row r="38" spans="1:31" x14ac:dyDescent="0.25">
      <c r="A38" s="5">
        <v>2024</v>
      </c>
      <c r="B38" s="3">
        <v>45383</v>
      </c>
      <c r="C38" s="3">
        <v>45473</v>
      </c>
      <c r="D38" s="5" t="s">
        <v>84</v>
      </c>
      <c r="E38" s="5">
        <v>29</v>
      </c>
      <c r="F38" s="5" t="s">
        <v>237</v>
      </c>
      <c r="G38" s="5" t="s">
        <v>260</v>
      </c>
      <c r="H38" s="5" t="s">
        <v>225</v>
      </c>
      <c r="I38" s="5" t="s">
        <v>510</v>
      </c>
      <c r="J38" s="5" t="s">
        <v>462</v>
      </c>
      <c r="K38" s="5" t="s">
        <v>482</v>
      </c>
      <c r="L38" s="5" t="s">
        <v>92</v>
      </c>
      <c r="M38" s="5">
        <v>35248</v>
      </c>
      <c r="N38" s="5" t="s">
        <v>212</v>
      </c>
      <c r="O38" s="5">
        <v>28526.67</v>
      </c>
      <c r="P38" s="5" t="s">
        <v>212</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213</v>
      </c>
      <c r="AE38" s="3">
        <v>45473</v>
      </c>
    </row>
    <row r="39" spans="1:31" x14ac:dyDescent="0.25">
      <c r="A39" s="5">
        <v>2024</v>
      </c>
      <c r="B39" s="3">
        <v>45383</v>
      </c>
      <c r="C39" s="3">
        <v>45473</v>
      </c>
      <c r="D39" s="5" t="s">
        <v>84</v>
      </c>
      <c r="E39" s="5">
        <v>25</v>
      </c>
      <c r="F39" s="5" t="s">
        <v>235</v>
      </c>
      <c r="G39" s="5" t="s">
        <v>261</v>
      </c>
      <c r="H39" s="5" t="s">
        <v>225</v>
      </c>
      <c r="I39" s="5" t="s">
        <v>511</v>
      </c>
      <c r="J39" s="5" t="s">
        <v>512</v>
      </c>
      <c r="K39" s="5" t="s">
        <v>513</v>
      </c>
      <c r="L39" s="5" t="s">
        <v>92</v>
      </c>
      <c r="M39" s="5">
        <v>24672</v>
      </c>
      <c r="N39" s="5" t="s">
        <v>212</v>
      </c>
      <c r="O39" s="5">
        <v>20384.75</v>
      </c>
      <c r="P39" s="5" t="s">
        <v>212</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213</v>
      </c>
      <c r="AE39" s="3">
        <v>45473</v>
      </c>
    </row>
    <row r="40" spans="1:31" x14ac:dyDescent="0.25">
      <c r="A40" s="5">
        <v>2024</v>
      </c>
      <c r="B40" s="3">
        <v>45383</v>
      </c>
      <c r="C40" s="3">
        <v>45473</v>
      </c>
      <c r="D40" s="5" t="s">
        <v>84</v>
      </c>
      <c r="E40" s="5">
        <v>23</v>
      </c>
      <c r="F40" s="5" t="s">
        <v>233</v>
      </c>
      <c r="G40" s="5" t="s">
        <v>262</v>
      </c>
      <c r="H40" s="5" t="s">
        <v>225</v>
      </c>
      <c r="I40" s="5" t="s">
        <v>514</v>
      </c>
      <c r="J40" s="5" t="s">
        <v>515</v>
      </c>
      <c r="K40" s="5" t="s">
        <v>516</v>
      </c>
      <c r="L40" s="5" t="s">
        <v>92</v>
      </c>
      <c r="M40" s="5">
        <v>19528</v>
      </c>
      <c r="N40" s="5" t="s">
        <v>212</v>
      </c>
      <c r="O40" s="5">
        <v>16374.78</v>
      </c>
      <c r="P40" s="5" t="s">
        <v>212</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213</v>
      </c>
      <c r="AE40" s="3">
        <v>45473</v>
      </c>
    </row>
    <row r="41" spans="1:31" x14ac:dyDescent="0.25">
      <c r="A41" s="5">
        <v>2024</v>
      </c>
      <c r="B41" s="3">
        <v>45383</v>
      </c>
      <c r="C41" s="3">
        <v>45473</v>
      </c>
      <c r="D41" s="5" t="s">
        <v>84</v>
      </c>
      <c r="E41" s="5">
        <v>25</v>
      </c>
      <c r="F41" s="5" t="s">
        <v>235</v>
      </c>
      <c r="G41" s="5" t="s">
        <v>263</v>
      </c>
      <c r="H41" s="5" t="s">
        <v>225</v>
      </c>
      <c r="I41" s="5" t="s">
        <v>517</v>
      </c>
      <c r="J41" s="5" t="s">
        <v>518</v>
      </c>
      <c r="K41" s="5" t="s">
        <v>519</v>
      </c>
      <c r="L41" s="5" t="s">
        <v>92</v>
      </c>
      <c r="M41" s="5">
        <v>24672</v>
      </c>
      <c r="N41" s="5" t="s">
        <v>212</v>
      </c>
      <c r="O41" s="5">
        <v>20384.75</v>
      </c>
      <c r="P41" s="5" t="s">
        <v>212</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213</v>
      </c>
      <c r="AE41" s="3">
        <v>45473</v>
      </c>
    </row>
    <row r="42" spans="1:31" x14ac:dyDescent="0.25">
      <c r="A42" s="5">
        <v>2024</v>
      </c>
      <c r="B42" s="3">
        <v>45383</v>
      </c>
      <c r="C42" s="3">
        <v>45473</v>
      </c>
      <c r="D42" s="5" t="s">
        <v>84</v>
      </c>
      <c r="E42" s="5">
        <v>23</v>
      </c>
      <c r="F42" s="5" t="s">
        <v>233</v>
      </c>
      <c r="G42" s="5" t="s">
        <v>264</v>
      </c>
      <c r="H42" s="5" t="s">
        <v>225</v>
      </c>
      <c r="I42" s="5" t="s">
        <v>520</v>
      </c>
      <c r="J42" s="5" t="s">
        <v>521</v>
      </c>
      <c r="K42" s="5" t="s">
        <v>522</v>
      </c>
      <c r="L42" s="5" t="s">
        <v>92</v>
      </c>
      <c r="M42" s="5">
        <v>19528</v>
      </c>
      <c r="N42" s="5" t="s">
        <v>212</v>
      </c>
      <c r="O42" s="5">
        <v>16374.78</v>
      </c>
      <c r="P42" s="5" t="s">
        <v>212</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213</v>
      </c>
      <c r="AE42" s="3">
        <v>45473</v>
      </c>
    </row>
    <row r="43" spans="1:31" x14ac:dyDescent="0.25">
      <c r="A43" s="5">
        <v>2024</v>
      </c>
      <c r="B43" s="3">
        <v>45383</v>
      </c>
      <c r="C43" s="3">
        <v>45473</v>
      </c>
      <c r="D43" s="5" t="s">
        <v>84</v>
      </c>
      <c r="E43" s="5">
        <v>25</v>
      </c>
      <c r="F43" s="5" t="s">
        <v>235</v>
      </c>
      <c r="G43" s="5" t="s">
        <v>265</v>
      </c>
      <c r="H43" s="5" t="s">
        <v>225</v>
      </c>
      <c r="I43" s="5" t="s">
        <v>523</v>
      </c>
      <c r="J43" s="5" t="s">
        <v>519</v>
      </c>
      <c r="K43" s="5" t="s">
        <v>524</v>
      </c>
      <c r="L43" s="5" t="s">
        <v>92</v>
      </c>
      <c r="M43" s="5">
        <v>24672</v>
      </c>
      <c r="N43" s="5" t="s">
        <v>212</v>
      </c>
      <c r="O43" s="5">
        <v>20384.75</v>
      </c>
      <c r="P43" s="5" t="s">
        <v>212</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213</v>
      </c>
      <c r="AE43" s="3">
        <v>45473</v>
      </c>
    </row>
    <row r="44" spans="1:31" x14ac:dyDescent="0.25">
      <c r="A44" s="5">
        <v>2024</v>
      </c>
      <c r="B44" s="3">
        <v>45383</v>
      </c>
      <c r="C44" s="3">
        <v>45473</v>
      </c>
      <c r="D44" s="5" t="s">
        <v>84</v>
      </c>
      <c r="E44" s="5">
        <v>29</v>
      </c>
      <c r="F44" s="5" t="s">
        <v>237</v>
      </c>
      <c r="G44" s="5" t="s">
        <v>266</v>
      </c>
      <c r="H44" s="5" t="s">
        <v>225</v>
      </c>
      <c r="I44" s="5" t="s">
        <v>525</v>
      </c>
      <c r="J44" s="5" t="s">
        <v>526</v>
      </c>
      <c r="K44" s="5" t="s">
        <v>500</v>
      </c>
      <c r="L44" s="5" t="s">
        <v>92</v>
      </c>
      <c r="M44" s="5">
        <v>35248</v>
      </c>
      <c r="N44" s="5" t="s">
        <v>212</v>
      </c>
      <c r="O44" s="5">
        <v>28526.67</v>
      </c>
      <c r="P44" s="5" t="s">
        <v>212</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213</v>
      </c>
      <c r="AE44" s="3">
        <v>45473</v>
      </c>
    </row>
    <row r="45" spans="1:31" x14ac:dyDescent="0.25">
      <c r="A45" s="5">
        <v>2024</v>
      </c>
      <c r="B45" s="3">
        <v>45383</v>
      </c>
      <c r="C45" s="3">
        <v>45473</v>
      </c>
      <c r="D45" s="5" t="s">
        <v>84</v>
      </c>
      <c r="E45" s="5">
        <v>23</v>
      </c>
      <c r="F45" s="5" t="s">
        <v>233</v>
      </c>
      <c r="G45" s="5" t="s">
        <v>267</v>
      </c>
      <c r="H45" s="5" t="s">
        <v>225</v>
      </c>
      <c r="I45" s="5" t="s">
        <v>527</v>
      </c>
      <c r="J45" s="5" t="s">
        <v>507</v>
      </c>
      <c r="K45" s="5" t="s">
        <v>528</v>
      </c>
      <c r="L45" s="5" t="s">
        <v>91</v>
      </c>
      <c r="M45" s="5">
        <v>19528</v>
      </c>
      <c r="N45" s="5" t="s">
        <v>212</v>
      </c>
      <c r="O45" s="5">
        <v>16374.78</v>
      </c>
      <c r="P45" s="5" t="s">
        <v>212</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213</v>
      </c>
      <c r="AE45" s="3">
        <v>45473</v>
      </c>
    </row>
    <row r="46" spans="1:31" x14ac:dyDescent="0.25">
      <c r="A46" s="5">
        <v>2024</v>
      </c>
      <c r="B46" s="3">
        <v>45383</v>
      </c>
      <c r="C46" s="3">
        <v>45473</v>
      </c>
      <c r="D46" s="5" t="s">
        <v>84</v>
      </c>
      <c r="E46" s="5">
        <v>23</v>
      </c>
      <c r="F46" s="5" t="s">
        <v>233</v>
      </c>
      <c r="G46" s="5" t="s">
        <v>268</v>
      </c>
      <c r="H46" s="5" t="s">
        <v>225</v>
      </c>
      <c r="I46" s="5" t="s">
        <v>529</v>
      </c>
      <c r="J46" s="5" t="s">
        <v>530</v>
      </c>
      <c r="K46" s="5" t="s">
        <v>531</v>
      </c>
      <c r="L46" s="5" t="s">
        <v>91</v>
      </c>
      <c r="M46" s="5">
        <v>19528</v>
      </c>
      <c r="N46" s="5" t="s">
        <v>212</v>
      </c>
      <c r="O46" s="5">
        <v>16374.78</v>
      </c>
      <c r="P46" s="5" t="s">
        <v>212</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213</v>
      </c>
      <c r="AE46" s="3">
        <v>45473</v>
      </c>
    </row>
    <row r="47" spans="1:31" x14ac:dyDescent="0.25">
      <c r="A47" s="5">
        <v>2024</v>
      </c>
      <c r="B47" s="3">
        <v>45383</v>
      </c>
      <c r="C47" s="3">
        <v>45473</v>
      </c>
      <c r="D47" s="5" t="s">
        <v>84</v>
      </c>
      <c r="E47" s="5">
        <v>29</v>
      </c>
      <c r="F47" s="5" t="s">
        <v>237</v>
      </c>
      <c r="G47" s="5" t="s">
        <v>269</v>
      </c>
      <c r="H47" s="5" t="s">
        <v>225</v>
      </c>
      <c r="I47" s="5" t="s">
        <v>532</v>
      </c>
      <c r="J47" s="5" t="s">
        <v>533</v>
      </c>
      <c r="K47" s="5" t="s">
        <v>534</v>
      </c>
      <c r="L47" s="5" t="s">
        <v>92</v>
      </c>
      <c r="M47" s="5">
        <v>35248</v>
      </c>
      <c r="N47" s="5" t="s">
        <v>212</v>
      </c>
      <c r="O47" s="5">
        <v>28526.67</v>
      </c>
      <c r="P47" s="5" t="s">
        <v>212</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213</v>
      </c>
      <c r="AE47" s="3">
        <v>45473</v>
      </c>
    </row>
    <row r="48" spans="1:31" x14ac:dyDescent="0.25">
      <c r="A48" s="5">
        <v>2024</v>
      </c>
      <c r="B48" s="3">
        <v>45383</v>
      </c>
      <c r="C48" s="3">
        <v>45473</v>
      </c>
      <c r="D48" s="5" t="s">
        <v>84</v>
      </c>
      <c r="E48" s="5">
        <v>25</v>
      </c>
      <c r="F48" s="5" t="s">
        <v>235</v>
      </c>
      <c r="G48" s="5" t="s">
        <v>270</v>
      </c>
      <c r="H48" s="5" t="s">
        <v>225</v>
      </c>
      <c r="I48" s="5" t="s">
        <v>535</v>
      </c>
      <c r="J48" s="5" t="s">
        <v>536</v>
      </c>
      <c r="K48" s="5" t="s">
        <v>537</v>
      </c>
      <c r="L48" s="5" t="s">
        <v>92</v>
      </c>
      <c r="M48" s="5">
        <v>24672</v>
      </c>
      <c r="N48" s="5" t="s">
        <v>212</v>
      </c>
      <c r="O48" s="5">
        <v>20384.75</v>
      </c>
      <c r="P48" s="5" t="s">
        <v>212</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213</v>
      </c>
      <c r="AE48" s="3">
        <v>45473</v>
      </c>
    </row>
    <row r="49" spans="1:31" x14ac:dyDescent="0.25">
      <c r="A49" s="5">
        <v>2024</v>
      </c>
      <c r="B49" s="3">
        <v>45383</v>
      </c>
      <c r="C49" s="3">
        <v>45473</v>
      </c>
      <c r="D49" s="5" t="s">
        <v>84</v>
      </c>
      <c r="E49" s="5">
        <v>25</v>
      </c>
      <c r="F49" s="5" t="s">
        <v>235</v>
      </c>
      <c r="G49" s="5" t="s">
        <v>271</v>
      </c>
      <c r="H49" s="5" t="s">
        <v>225</v>
      </c>
      <c r="I49" s="5" t="s">
        <v>538</v>
      </c>
      <c r="J49" s="5" t="s">
        <v>539</v>
      </c>
      <c r="K49" s="5" t="s">
        <v>540</v>
      </c>
      <c r="L49" s="5" t="s">
        <v>92</v>
      </c>
      <c r="M49" s="5">
        <v>24672</v>
      </c>
      <c r="N49" s="5" t="s">
        <v>212</v>
      </c>
      <c r="O49" s="5">
        <v>20384.75</v>
      </c>
      <c r="P49" s="5" t="s">
        <v>212</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213</v>
      </c>
      <c r="AE49" s="3">
        <v>45473</v>
      </c>
    </row>
    <row r="50" spans="1:31" x14ac:dyDescent="0.25">
      <c r="A50" s="5">
        <v>2024</v>
      </c>
      <c r="B50" s="3">
        <v>45383</v>
      </c>
      <c r="C50" s="3">
        <v>45473</v>
      </c>
      <c r="D50" s="5" t="s">
        <v>84</v>
      </c>
      <c r="E50" s="5">
        <v>25</v>
      </c>
      <c r="F50" s="5" t="s">
        <v>235</v>
      </c>
      <c r="G50" s="5" t="s">
        <v>272</v>
      </c>
      <c r="H50" s="5" t="s">
        <v>225</v>
      </c>
      <c r="I50" s="5" t="s">
        <v>541</v>
      </c>
      <c r="J50" s="5" t="s">
        <v>451</v>
      </c>
      <c r="K50" s="5" t="s">
        <v>542</v>
      </c>
      <c r="L50" s="5" t="s">
        <v>91</v>
      </c>
      <c r="M50" s="5">
        <v>24672</v>
      </c>
      <c r="N50" s="5" t="s">
        <v>212</v>
      </c>
      <c r="O50" s="5">
        <v>20384.75</v>
      </c>
      <c r="P50" s="5" t="s">
        <v>212</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213</v>
      </c>
      <c r="AE50" s="3">
        <v>45473</v>
      </c>
    </row>
    <row r="51" spans="1:31" x14ac:dyDescent="0.25">
      <c r="A51" s="5">
        <v>2024</v>
      </c>
      <c r="B51" s="3">
        <v>45383</v>
      </c>
      <c r="C51" s="3">
        <v>45473</v>
      </c>
      <c r="D51" s="5" t="s">
        <v>84</v>
      </c>
      <c r="E51" s="5">
        <v>29</v>
      </c>
      <c r="F51" s="5" t="s">
        <v>237</v>
      </c>
      <c r="G51" s="5" t="s">
        <v>273</v>
      </c>
      <c r="H51" s="5" t="s">
        <v>225</v>
      </c>
      <c r="I51" s="5" t="s">
        <v>543</v>
      </c>
      <c r="J51" s="5" t="s">
        <v>544</v>
      </c>
      <c r="K51" s="5" t="s">
        <v>545</v>
      </c>
      <c r="L51" s="5" t="s">
        <v>91</v>
      </c>
      <c r="M51" s="5">
        <v>35248</v>
      </c>
      <c r="N51" s="5" t="s">
        <v>212</v>
      </c>
      <c r="O51" s="5">
        <v>28526.67</v>
      </c>
      <c r="P51" s="5" t="s">
        <v>212</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213</v>
      </c>
      <c r="AE51" s="3">
        <v>45473</v>
      </c>
    </row>
    <row r="52" spans="1:31" x14ac:dyDescent="0.25">
      <c r="A52" s="5">
        <v>2024</v>
      </c>
      <c r="B52" s="3">
        <v>45383</v>
      </c>
      <c r="C52" s="3">
        <v>45473</v>
      </c>
      <c r="D52" s="5" t="s">
        <v>84</v>
      </c>
      <c r="E52" s="5">
        <v>25</v>
      </c>
      <c r="F52" s="5" t="s">
        <v>235</v>
      </c>
      <c r="G52" s="5" t="s">
        <v>274</v>
      </c>
      <c r="H52" s="5" t="s">
        <v>225</v>
      </c>
      <c r="I52" s="5" t="s">
        <v>546</v>
      </c>
      <c r="J52" s="5" t="s">
        <v>443</v>
      </c>
      <c r="K52" s="5" t="s">
        <v>547</v>
      </c>
      <c r="L52" s="5" t="s">
        <v>92</v>
      </c>
      <c r="M52" s="5">
        <v>24672</v>
      </c>
      <c r="N52" s="5" t="s">
        <v>212</v>
      </c>
      <c r="O52" s="5">
        <v>20384.75</v>
      </c>
      <c r="P52" s="5" t="s">
        <v>212</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213</v>
      </c>
      <c r="AE52" s="3">
        <v>45473</v>
      </c>
    </row>
    <row r="53" spans="1:31" x14ac:dyDescent="0.25">
      <c r="A53" s="5">
        <v>2024</v>
      </c>
      <c r="B53" s="3">
        <v>45383</v>
      </c>
      <c r="C53" s="3">
        <v>45473</v>
      </c>
      <c r="D53" s="5" t="s">
        <v>84</v>
      </c>
      <c r="E53" s="5">
        <v>25</v>
      </c>
      <c r="F53" s="5" t="s">
        <v>235</v>
      </c>
      <c r="G53" s="5" t="s">
        <v>275</v>
      </c>
      <c r="H53" s="5" t="s">
        <v>225</v>
      </c>
      <c r="I53" s="5" t="s">
        <v>548</v>
      </c>
      <c r="J53" s="5" t="s">
        <v>549</v>
      </c>
      <c r="K53" s="5" t="s">
        <v>550</v>
      </c>
      <c r="L53" s="5" t="s">
        <v>91</v>
      </c>
      <c r="M53" s="5">
        <v>24672</v>
      </c>
      <c r="N53" s="5" t="s">
        <v>212</v>
      </c>
      <c r="O53" s="5">
        <v>20384.75</v>
      </c>
      <c r="P53" s="5" t="s">
        <v>212</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213</v>
      </c>
      <c r="AE53" s="3">
        <v>45473</v>
      </c>
    </row>
    <row r="54" spans="1:31" x14ac:dyDescent="0.25">
      <c r="A54" s="5">
        <v>2024</v>
      </c>
      <c r="B54" s="3">
        <v>45383</v>
      </c>
      <c r="C54" s="3">
        <v>45473</v>
      </c>
      <c r="D54" s="5" t="s">
        <v>84</v>
      </c>
      <c r="E54" s="5">
        <v>25</v>
      </c>
      <c r="F54" s="5" t="s">
        <v>235</v>
      </c>
      <c r="G54" s="5" t="s">
        <v>276</v>
      </c>
      <c r="H54" s="5" t="s">
        <v>225</v>
      </c>
      <c r="I54" s="5" t="s">
        <v>551</v>
      </c>
      <c r="J54" s="5" t="s">
        <v>449</v>
      </c>
      <c r="K54" s="5" t="s">
        <v>440</v>
      </c>
      <c r="L54" s="5" t="s">
        <v>92</v>
      </c>
      <c r="M54" s="5">
        <v>24672</v>
      </c>
      <c r="N54" s="5" t="s">
        <v>212</v>
      </c>
      <c r="O54" s="5">
        <v>20384.75</v>
      </c>
      <c r="P54" s="5" t="s">
        <v>212</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213</v>
      </c>
      <c r="AE54" s="3">
        <v>45473</v>
      </c>
    </row>
    <row r="55" spans="1:31" x14ac:dyDescent="0.25">
      <c r="A55" s="5">
        <v>2024</v>
      </c>
      <c r="B55" s="3">
        <v>45383</v>
      </c>
      <c r="C55" s="3">
        <v>45473</v>
      </c>
      <c r="D55" s="5" t="s">
        <v>84</v>
      </c>
      <c r="E55" s="5">
        <v>25</v>
      </c>
      <c r="F55" s="5" t="s">
        <v>235</v>
      </c>
      <c r="G55" s="5" t="s">
        <v>277</v>
      </c>
      <c r="H55" s="5" t="s">
        <v>225</v>
      </c>
      <c r="I55" s="5" t="s">
        <v>552</v>
      </c>
      <c r="J55" s="5" t="s">
        <v>553</v>
      </c>
      <c r="K55" s="5" t="s">
        <v>554</v>
      </c>
      <c r="L55" s="5" t="s">
        <v>91</v>
      </c>
      <c r="M55" s="5">
        <v>24672</v>
      </c>
      <c r="N55" s="5" t="s">
        <v>212</v>
      </c>
      <c r="O55" s="5">
        <v>20384.75</v>
      </c>
      <c r="P55" s="5" t="s">
        <v>212</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213</v>
      </c>
      <c r="AE55" s="3">
        <v>45473</v>
      </c>
    </row>
    <row r="56" spans="1:31" x14ac:dyDescent="0.25">
      <c r="A56" s="5">
        <v>2024</v>
      </c>
      <c r="B56" s="3">
        <v>45383</v>
      </c>
      <c r="C56" s="3">
        <v>45473</v>
      </c>
      <c r="D56" s="5" t="s">
        <v>84</v>
      </c>
      <c r="E56" s="5">
        <v>45</v>
      </c>
      <c r="F56" s="5" t="s">
        <v>239</v>
      </c>
      <c r="G56" s="5" t="s">
        <v>278</v>
      </c>
      <c r="H56" s="5" t="s">
        <v>225</v>
      </c>
      <c r="I56" s="5" t="s">
        <v>555</v>
      </c>
      <c r="J56" s="5" t="s">
        <v>451</v>
      </c>
      <c r="K56" s="5" t="s">
        <v>437</v>
      </c>
      <c r="L56" s="5" t="s">
        <v>91</v>
      </c>
      <c r="M56" s="5">
        <v>95327</v>
      </c>
      <c r="N56" s="5" t="s">
        <v>212</v>
      </c>
      <c r="O56" s="5">
        <v>70665.509999999995</v>
      </c>
      <c r="P56" s="5" t="s">
        <v>212</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213</v>
      </c>
      <c r="AE56" s="3">
        <v>45473</v>
      </c>
    </row>
    <row r="57" spans="1:31" x14ac:dyDescent="0.25">
      <c r="A57" s="5">
        <v>2024</v>
      </c>
      <c r="B57" s="3">
        <v>45383</v>
      </c>
      <c r="C57" s="3">
        <v>45473</v>
      </c>
      <c r="D57" s="5" t="s">
        <v>84</v>
      </c>
      <c r="E57" s="5">
        <v>29</v>
      </c>
      <c r="F57" s="5" t="s">
        <v>237</v>
      </c>
      <c r="G57" s="5" t="s">
        <v>279</v>
      </c>
      <c r="H57" s="5" t="s">
        <v>225</v>
      </c>
      <c r="I57" s="5" t="s">
        <v>556</v>
      </c>
      <c r="J57" s="5" t="s">
        <v>557</v>
      </c>
      <c r="K57" s="5" t="s">
        <v>558</v>
      </c>
      <c r="L57" s="5" t="s">
        <v>91</v>
      </c>
      <c r="M57" s="5">
        <v>35248</v>
      </c>
      <c r="N57" s="5" t="s">
        <v>212</v>
      </c>
      <c r="O57" s="5">
        <v>28526.67</v>
      </c>
      <c r="P57" s="5" t="s">
        <v>212</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213</v>
      </c>
      <c r="AE57" s="3">
        <v>45473</v>
      </c>
    </row>
    <row r="58" spans="1:31" x14ac:dyDescent="0.25">
      <c r="A58" s="5">
        <v>2024</v>
      </c>
      <c r="B58" s="3">
        <v>45383</v>
      </c>
      <c r="C58" s="3">
        <v>45473</v>
      </c>
      <c r="D58" s="5" t="s">
        <v>84</v>
      </c>
      <c r="E58" s="5">
        <v>25</v>
      </c>
      <c r="F58" s="5" t="s">
        <v>235</v>
      </c>
      <c r="G58" s="5" t="s">
        <v>280</v>
      </c>
      <c r="H58" s="5" t="s">
        <v>225</v>
      </c>
      <c r="I58" s="5" t="s">
        <v>559</v>
      </c>
      <c r="J58" s="5" t="s">
        <v>434</v>
      </c>
      <c r="K58" s="5" t="s">
        <v>560</v>
      </c>
      <c r="L58" s="5" t="s">
        <v>92</v>
      </c>
      <c r="M58" s="5">
        <v>24672</v>
      </c>
      <c r="N58" s="5" t="s">
        <v>212</v>
      </c>
      <c r="O58" s="5">
        <v>20384.75</v>
      </c>
      <c r="P58" s="5" t="s">
        <v>212</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213</v>
      </c>
      <c r="AE58" s="3">
        <v>45473</v>
      </c>
    </row>
    <row r="59" spans="1:31" x14ac:dyDescent="0.25">
      <c r="A59" s="5">
        <v>2024</v>
      </c>
      <c r="B59" s="3">
        <v>45383</v>
      </c>
      <c r="C59" s="3">
        <v>45473</v>
      </c>
      <c r="D59" s="5" t="s">
        <v>84</v>
      </c>
      <c r="E59" s="5">
        <v>25</v>
      </c>
      <c r="F59" s="5" t="s">
        <v>235</v>
      </c>
      <c r="G59" s="5" t="s">
        <v>281</v>
      </c>
      <c r="H59" s="5" t="s">
        <v>225</v>
      </c>
      <c r="I59" s="5" t="s">
        <v>561</v>
      </c>
      <c r="J59" s="5" t="s">
        <v>562</v>
      </c>
      <c r="K59" s="5" t="s">
        <v>563</v>
      </c>
      <c r="L59" s="5" t="s">
        <v>92</v>
      </c>
      <c r="M59" s="5">
        <v>24672</v>
      </c>
      <c r="N59" s="5" t="s">
        <v>212</v>
      </c>
      <c r="O59" s="5">
        <v>20384.75</v>
      </c>
      <c r="P59" s="5" t="s">
        <v>212</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213</v>
      </c>
      <c r="AE59" s="3">
        <v>45473</v>
      </c>
    </row>
    <row r="60" spans="1:31" x14ac:dyDescent="0.25">
      <c r="A60" s="5">
        <v>2024</v>
      </c>
      <c r="B60" s="3">
        <v>45383</v>
      </c>
      <c r="C60" s="3">
        <v>45473</v>
      </c>
      <c r="D60" s="5" t="s">
        <v>84</v>
      </c>
      <c r="E60" s="5">
        <v>25</v>
      </c>
      <c r="F60" s="5" t="s">
        <v>235</v>
      </c>
      <c r="G60" s="5" t="s">
        <v>282</v>
      </c>
      <c r="H60" s="5" t="s">
        <v>225</v>
      </c>
      <c r="I60" s="5" t="s">
        <v>564</v>
      </c>
      <c r="J60" s="5" t="s">
        <v>565</v>
      </c>
      <c r="K60" s="5" t="s">
        <v>566</v>
      </c>
      <c r="L60" s="5" t="s">
        <v>91</v>
      </c>
      <c r="M60" s="5">
        <v>24672</v>
      </c>
      <c r="N60" s="5" t="s">
        <v>212</v>
      </c>
      <c r="O60" s="5">
        <v>20384.75</v>
      </c>
      <c r="P60" s="5" t="s">
        <v>212</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213</v>
      </c>
      <c r="AE60" s="3">
        <v>45473</v>
      </c>
    </row>
    <row r="61" spans="1:31" x14ac:dyDescent="0.25">
      <c r="A61" s="5">
        <v>2024</v>
      </c>
      <c r="B61" s="3">
        <v>45383</v>
      </c>
      <c r="C61" s="3">
        <v>45473</v>
      </c>
      <c r="D61" s="5" t="s">
        <v>84</v>
      </c>
      <c r="E61" s="5">
        <v>29</v>
      </c>
      <c r="F61" s="5" t="s">
        <v>237</v>
      </c>
      <c r="G61" s="5" t="s">
        <v>283</v>
      </c>
      <c r="H61" s="5" t="s">
        <v>225</v>
      </c>
      <c r="I61" s="5" t="s">
        <v>567</v>
      </c>
      <c r="J61" s="5" t="s">
        <v>456</v>
      </c>
      <c r="K61" s="5" t="s">
        <v>568</v>
      </c>
      <c r="L61" s="5" t="s">
        <v>92</v>
      </c>
      <c r="M61" s="5">
        <v>35248</v>
      </c>
      <c r="N61" s="5" t="s">
        <v>212</v>
      </c>
      <c r="O61" s="5">
        <v>28526.67</v>
      </c>
      <c r="P61" s="5" t="s">
        <v>212</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213</v>
      </c>
      <c r="AE61" s="3">
        <v>45473</v>
      </c>
    </row>
    <row r="62" spans="1:31" x14ac:dyDescent="0.25">
      <c r="A62" s="5">
        <v>2024</v>
      </c>
      <c r="B62" s="3">
        <v>45383</v>
      </c>
      <c r="C62" s="3">
        <v>45473</v>
      </c>
      <c r="D62" s="5" t="s">
        <v>84</v>
      </c>
      <c r="E62" s="5">
        <v>25</v>
      </c>
      <c r="F62" s="5" t="s">
        <v>235</v>
      </c>
      <c r="G62" s="5" t="s">
        <v>284</v>
      </c>
      <c r="H62" s="5" t="s">
        <v>225</v>
      </c>
      <c r="I62" s="5" t="s">
        <v>569</v>
      </c>
      <c r="J62" s="5" t="s">
        <v>570</v>
      </c>
      <c r="K62" s="5" t="s">
        <v>571</v>
      </c>
      <c r="L62" s="5" t="s">
        <v>92</v>
      </c>
      <c r="M62" s="5">
        <v>24672</v>
      </c>
      <c r="N62" s="5" t="s">
        <v>212</v>
      </c>
      <c r="O62" s="5">
        <v>20384.75</v>
      </c>
      <c r="P62" s="5" t="s">
        <v>212</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213</v>
      </c>
      <c r="AE62" s="3">
        <v>45473</v>
      </c>
    </row>
    <row r="63" spans="1:31" x14ac:dyDescent="0.25">
      <c r="A63" s="5">
        <v>2024</v>
      </c>
      <c r="B63" s="3">
        <v>45383</v>
      </c>
      <c r="C63" s="3">
        <v>45473</v>
      </c>
      <c r="D63" s="5" t="s">
        <v>84</v>
      </c>
      <c r="E63" s="5">
        <v>25</v>
      </c>
      <c r="F63" s="5" t="s">
        <v>235</v>
      </c>
      <c r="G63" s="5" t="s">
        <v>285</v>
      </c>
      <c r="H63" s="5" t="s">
        <v>225</v>
      </c>
      <c r="I63" s="5" t="s">
        <v>572</v>
      </c>
      <c r="J63" s="5" t="s">
        <v>573</v>
      </c>
      <c r="K63" s="5" t="s">
        <v>574</v>
      </c>
      <c r="L63" s="5" t="s">
        <v>91</v>
      </c>
      <c r="M63" s="5">
        <v>24672</v>
      </c>
      <c r="N63" s="5" t="s">
        <v>212</v>
      </c>
      <c r="O63" s="5">
        <v>20384.75</v>
      </c>
      <c r="P63" s="5" t="s">
        <v>212</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213</v>
      </c>
      <c r="AE63" s="3">
        <v>45473</v>
      </c>
    </row>
    <row r="64" spans="1:31" x14ac:dyDescent="0.25">
      <c r="A64" s="5">
        <v>2024</v>
      </c>
      <c r="B64" s="3">
        <v>45383</v>
      </c>
      <c r="C64" s="3">
        <v>45473</v>
      </c>
      <c r="D64" s="5" t="s">
        <v>84</v>
      </c>
      <c r="E64" s="5">
        <v>25</v>
      </c>
      <c r="F64" s="5" t="s">
        <v>235</v>
      </c>
      <c r="G64" s="5" t="s">
        <v>286</v>
      </c>
      <c r="H64" s="5" t="s">
        <v>225</v>
      </c>
      <c r="I64" s="5" t="s">
        <v>575</v>
      </c>
      <c r="J64" s="5" t="s">
        <v>449</v>
      </c>
      <c r="K64" s="5" t="s">
        <v>576</v>
      </c>
      <c r="L64" s="5" t="s">
        <v>92</v>
      </c>
      <c r="M64" s="5">
        <v>24672</v>
      </c>
      <c r="N64" s="5" t="s">
        <v>212</v>
      </c>
      <c r="O64" s="5">
        <v>20384.75</v>
      </c>
      <c r="P64" s="5" t="s">
        <v>212</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213</v>
      </c>
      <c r="AE64" s="3">
        <v>45473</v>
      </c>
    </row>
    <row r="65" spans="1:31" x14ac:dyDescent="0.25">
      <c r="A65" s="5">
        <v>2024</v>
      </c>
      <c r="B65" s="3">
        <v>45383</v>
      </c>
      <c r="C65" s="3">
        <v>45473</v>
      </c>
      <c r="D65" s="5" t="s">
        <v>84</v>
      </c>
      <c r="E65" s="5">
        <v>25</v>
      </c>
      <c r="F65" s="5" t="s">
        <v>235</v>
      </c>
      <c r="G65" s="5" t="s">
        <v>287</v>
      </c>
      <c r="H65" s="5" t="s">
        <v>225</v>
      </c>
      <c r="I65" s="5" t="s">
        <v>577</v>
      </c>
      <c r="J65" s="5" t="s">
        <v>578</v>
      </c>
      <c r="K65" s="5" t="s">
        <v>579</v>
      </c>
      <c r="L65" s="5" t="s">
        <v>92</v>
      </c>
      <c r="M65" s="5">
        <v>24672</v>
      </c>
      <c r="N65" s="5" t="s">
        <v>212</v>
      </c>
      <c r="O65" s="5">
        <v>20384.75</v>
      </c>
      <c r="P65" s="5" t="s">
        <v>212</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213</v>
      </c>
      <c r="AE65" s="3">
        <v>45473</v>
      </c>
    </row>
    <row r="66" spans="1:31" x14ac:dyDescent="0.25">
      <c r="A66" s="5">
        <v>2024</v>
      </c>
      <c r="B66" s="3">
        <v>45383</v>
      </c>
      <c r="C66" s="3">
        <v>45473</v>
      </c>
      <c r="D66" s="5" t="s">
        <v>84</v>
      </c>
      <c r="E66" s="5">
        <v>25</v>
      </c>
      <c r="F66" s="5" t="s">
        <v>235</v>
      </c>
      <c r="G66" s="5" t="s">
        <v>288</v>
      </c>
      <c r="H66" s="5" t="s">
        <v>225</v>
      </c>
      <c r="I66" s="5" t="s">
        <v>580</v>
      </c>
      <c r="J66" s="5" t="s">
        <v>581</v>
      </c>
      <c r="K66" s="5" t="s">
        <v>578</v>
      </c>
      <c r="L66" s="5" t="s">
        <v>92</v>
      </c>
      <c r="M66" s="5">
        <v>24672</v>
      </c>
      <c r="N66" s="5" t="s">
        <v>212</v>
      </c>
      <c r="O66" s="5">
        <v>20384.75</v>
      </c>
      <c r="P66" s="5" t="s">
        <v>212</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213</v>
      </c>
      <c r="AE66" s="3">
        <v>45473</v>
      </c>
    </row>
    <row r="67" spans="1:31" x14ac:dyDescent="0.25">
      <c r="A67" s="5">
        <v>2024</v>
      </c>
      <c r="B67" s="3">
        <v>45383</v>
      </c>
      <c r="C67" s="3">
        <v>45473</v>
      </c>
      <c r="D67" s="5" t="s">
        <v>84</v>
      </c>
      <c r="E67" s="5">
        <v>29</v>
      </c>
      <c r="F67" s="5" t="s">
        <v>237</v>
      </c>
      <c r="G67" s="5" t="s">
        <v>289</v>
      </c>
      <c r="H67" s="5" t="s">
        <v>225</v>
      </c>
      <c r="I67" s="5" t="s">
        <v>582</v>
      </c>
      <c r="J67" s="5" t="s">
        <v>583</v>
      </c>
      <c r="K67" s="5" t="s">
        <v>583</v>
      </c>
      <c r="L67" s="5" t="s">
        <v>91</v>
      </c>
      <c r="M67" s="5">
        <v>35248</v>
      </c>
      <c r="N67" s="5" t="s">
        <v>212</v>
      </c>
      <c r="O67" s="5">
        <v>28526.67</v>
      </c>
      <c r="P67" s="5" t="s">
        <v>212</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213</v>
      </c>
      <c r="AE67" s="3">
        <v>45473</v>
      </c>
    </row>
    <row r="68" spans="1:31" x14ac:dyDescent="0.25">
      <c r="A68" s="5">
        <v>2024</v>
      </c>
      <c r="B68" s="3">
        <v>45383</v>
      </c>
      <c r="C68" s="3">
        <v>45473</v>
      </c>
      <c r="D68" s="5" t="s">
        <v>84</v>
      </c>
      <c r="E68" s="5">
        <v>25</v>
      </c>
      <c r="F68" s="5" t="s">
        <v>235</v>
      </c>
      <c r="G68" s="5" t="s">
        <v>290</v>
      </c>
      <c r="H68" s="5" t="s">
        <v>225</v>
      </c>
      <c r="I68" s="5" t="s">
        <v>584</v>
      </c>
      <c r="J68" s="5" t="s">
        <v>585</v>
      </c>
      <c r="K68" s="5" t="s">
        <v>586</v>
      </c>
      <c r="L68" s="5" t="s">
        <v>92</v>
      </c>
      <c r="M68" s="5">
        <v>24672</v>
      </c>
      <c r="N68" s="5" t="s">
        <v>212</v>
      </c>
      <c r="O68" s="5">
        <v>20384.75</v>
      </c>
      <c r="P68" s="5" t="s">
        <v>212</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213</v>
      </c>
      <c r="AE68" s="3">
        <v>45473</v>
      </c>
    </row>
    <row r="69" spans="1:31" x14ac:dyDescent="0.25">
      <c r="A69" s="5">
        <v>2024</v>
      </c>
      <c r="B69" s="3">
        <v>45383</v>
      </c>
      <c r="C69" s="3">
        <v>45473</v>
      </c>
      <c r="D69" s="5" t="s">
        <v>84</v>
      </c>
      <c r="E69" s="5">
        <v>25</v>
      </c>
      <c r="F69" s="5" t="s">
        <v>235</v>
      </c>
      <c r="G69" s="5" t="s">
        <v>291</v>
      </c>
      <c r="H69" s="5" t="s">
        <v>225</v>
      </c>
      <c r="I69" s="5" t="s">
        <v>587</v>
      </c>
      <c r="J69" s="5" t="s">
        <v>588</v>
      </c>
      <c r="K69" s="5" t="s">
        <v>589</v>
      </c>
      <c r="L69" s="5" t="s">
        <v>91</v>
      </c>
      <c r="M69" s="5">
        <v>24672</v>
      </c>
      <c r="N69" s="5" t="s">
        <v>212</v>
      </c>
      <c r="O69" s="5">
        <v>20384.75</v>
      </c>
      <c r="P69" s="5" t="s">
        <v>212</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213</v>
      </c>
      <c r="AE69" s="3">
        <v>45473</v>
      </c>
    </row>
    <row r="70" spans="1:31" x14ac:dyDescent="0.25">
      <c r="A70" s="5">
        <v>2024</v>
      </c>
      <c r="B70" s="3">
        <v>45383</v>
      </c>
      <c r="C70" s="3">
        <v>45473</v>
      </c>
      <c r="D70" s="5" t="s">
        <v>84</v>
      </c>
      <c r="E70" s="5">
        <v>25</v>
      </c>
      <c r="F70" s="5" t="s">
        <v>235</v>
      </c>
      <c r="G70" s="5" t="s">
        <v>292</v>
      </c>
      <c r="H70" s="5" t="s">
        <v>225</v>
      </c>
      <c r="I70" s="5" t="s">
        <v>590</v>
      </c>
      <c r="J70" s="5" t="s">
        <v>456</v>
      </c>
      <c r="K70" s="5" t="s">
        <v>591</v>
      </c>
      <c r="L70" s="5" t="s">
        <v>91</v>
      </c>
      <c r="M70" s="5">
        <v>24672</v>
      </c>
      <c r="N70" s="5" t="s">
        <v>212</v>
      </c>
      <c r="O70" s="5">
        <v>20384.75</v>
      </c>
      <c r="P70" s="5" t="s">
        <v>212</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213</v>
      </c>
      <c r="AE70" s="3">
        <v>45473</v>
      </c>
    </row>
    <row r="71" spans="1:31" x14ac:dyDescent="0.25">
      <c r="A71" s="5">
        <v>2024</v>
      </c>
      <c r="B71" s="3">
        <v>45383</v>
      </c>
      <c r="C71" s="3">
        <v>45473</v>
      </c>
      <c r="D71" s="5" t="s">
        <v>84</v>
      </c>
      <c r="E71" s="5">
        <v>45</v>
      </c>
      <c r="F71" s="5" t="s">
        <v>239</v>
      </c>
      <c r="G71" s="5" t="s">
        <v>293</v>
      </c>
      <c r="H71" s="5" t="s">
        <v>225</v>
      </c>
      <c r="I71" s="5" t="s">
        <v>592</v>
      </c>
      <c r="J71" s="5" t="s">
        <v>530</v>
      </c>
      <c r="K71" s="5" t="s">
        <v>593</v>
      </c>
      <c r="L71" s="5" t="s">
        <v>91</v>
      </c>
      <c r="M71" s="5">
        <v>95327</v>
      </c>
      <c r="N71" s="5" t="s">
        <v>212</v>
      </c>
      <c r="O71" s="5">
        <v>70665.509999999995</v>
      </c>
      <c r="P71" s="5" t="s">
        <v>212</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213</v>
      </c>
      <c r="AE71" s="3">
        <v>45473</v>
      </c>
    </row>
    <row r="72" spans="1:31" x14ac:dyDescent="0.25">
      <c r="A72" s="5">
        <v>2024</v>
      </c>
      <c r="B72" s="3">
        <v>45383</v>
      </c>
      <c r="C72" s="3">
        <v>45473</v>
      </c>
      <c r="D72" s="5" t="s">
        <v>84</v>
      </c>
      <c r="E72" s="5">
        <v>29</v>
      </c>
      <c r="F72" s="5" t="s">
        <v>237</v>
      </c>
      <c r="G72" s="5" t="s">
        <v>294</v>
      </c>
      <c r="H72" s="5" t="s">
        <v>225</v>
      </c>
      <c r="I72" s="5" t="s">
        <v>594</v>
      </c>
      <c r="J72" s="5" t="s">
        <v>595</v>
      </c>
      <c r="K72" s="5" t="s">
        <v>505</v>
      </c>
      <c r="L72" s="5" t="s">
        <v>92</v>
      </c>
      <c r="M72" s="5">
        <v>35248</v>
      </c>
      <c r="N72" s="5" t="s">
        <v>212</v>
      </c>
      <c r="O72" s="5">
        <v>28526.67</v>
      </c>
      <c r="P72" s="5" t="s">
        <v>212</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213</v>
      </c>
      <c r="AE72" s="3">
        <v>45473</v>
      </c>
    </row>
    <row r="73" spans="1:31" x14ac:dyDescent="0.25">
      <c r="A73" s="5">
        <v>2024</v>
      </c>
      <c r="B73" s="3">
        <v>45383</v>
      </c>
      <c r="C73" s="3">
        <v>45473</v>
      </c>
      <c r="D73" s="5" t="s">
        <v>84</v>
      </c>
      <c r="E73" s="5">
        <v>23</v>
      </c>
      <c r="F73" s="5" t="s">
        <v>233</v>
      </c>
      <c r="G73" s="5" t="s">
        <v>295</v>
      </c>
      <c r="H73" s="5" t="s">
        <v>225</v>
      </c>
      <c r="I73" s="5" t="s">
        <v>596</v>
      </c>
      <c r="J73" s="5" t="s">
        <v>451</v>
      </c>
      <c r="K73" s="5" t="s">
        <v>531</v>
      </c>
      <c r="L73" s="5" t="s">
        <v>91</v>
      </c>
      <c r="M73" s="5">
        <v>19528</v>
      </c>
      <c r="N73" s="5" t="s">
        <v>212</v>
      </c>
      <c r="O73" s="5">
        <v>16374.78</v>
      </c>
      <c r="P73" s="5" t="s">
        <v>212</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213</v>
      </c>
      <c r="AE73" s="3">
        <v>45473</v>
      </c>
    </row>
    <row r="74" spans="1:31" x14ac:dyDescent="0.25">
      <c r="A74" s="5">
        <v>2024</v>
      </c>
      <c r="B74" s="3">
        <v>45383</v>
      </c>
      <c r="C74" s="3">
        <v>45473</v>
      </c>
      <c r="D74" s="5" t="s">
        <v>84</v>
      </c>
      <c r="E74" s="5">
        <v>23</v>
      </c>
      <c r="F74" s="5" t="s">
        <v>233</v>
      </c>
      <c r="G74" s="5" t="s">
        <v>296</v>
      </c>
      <c r="H74" s="5" t="s">
        <v>225</v>
      </c>
      <c r="I74" s="5" t="s">
        <v>597</v>
      </c>
      <c r="J74" s="5" t="s">
        <v>598</v>
      </c>
      <c r="K74" s="5" t="s">
        <v>599</v>
      </c>
      <c r="L74" s="5" t="s">
        <v>92</v>
      </c>
      <c r="M74" s="5">
        <v>19528</v>
      </c>
      <c r="N74" s="5" t="s">
        <v>212</v>
      </c>
      <c r="O74" s="5">
        <v>16374.78</v>
      </c>
      <c r="P74" s="5" t="s">
        <v>212</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213</v>
      </c>
      <c r="AE74" s="3">
        <v>45473</v>
      </c>
    </row>
    <row r="75" spans="1:31" x14ac:dyDescent="0.25">
      <c r="A75" s="5">
        <v>2024</v>
      </c>
      <c r="B75" s="3">
        <v>45383</v>
      </c>
      <c r="C75" s="3">
        <v>45473</v>
      </c>
      <c r="D75" s="5" t="s">
        <v>84</v>
      </c>
      <c r="E75" s="5">
        <v>25</v>
      </c>
      <c r="F75" s="5" t="s">
        <v>235</v>
      </c>
      <c r="G75" s="5" t="s">
        <v>297</v>
      </c>
      <c r="H75" s="5" t="s">
        <v>225</v>
      </c>
      <c r="I75" s="5" t="s">
        <v>600</v>
      </c>
      <c r="J75" s="5" t="s">
        <v>601</v>
      </c>
      <c r="K75" s="5" t="s">
        <v>602</v>
      </c>
      <c r="L75" s="5" t="s">
        <v>91</v>
      </c>
      <c r="M75" s="5">
        <v>24672</v>
      </c>
      <c r="N75" s="5" t="s">
        <v>212</v>
      </c>
      <c r="O75" s="5">
        <v>20384.75</v>
      </c>
      <c r="P75" s="5" t="s">
        <v>212</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213</v>
      </c>
      <c r="AE75" s="3">
        <v>45473</v>
      </c>
    </row>
    <row r="76" spans="1:31" x14ac:dyDescent="0.25">
      <c r="A76" s="5">
        <v>2024</v>
      </c>
      <c r="B76" s="3">
        <v>45383</v>
      </c>
      <c r="C76" s="3">
        <v>45473</v>
      </c>
      <c r="D76" s="5" t="s">
        <v>84</v>
      </c>
      <c r="E76" s="5">
        <v>25</v>
      </c>
      <c r="F76" s="5" t="s">
        <v>235</v>
      </c>
      <c r="G76" s="5" t="s">
        <v>298</v>
      </c>
      <c r="H76" s="5" t="s">
        <v>225</v>
      </c>
      <c r="I76" s="5" t="s">
        <v>603</v>
      </c>
      <c r="J76" s="5" t="s">
        <v>604</v>
      </c>
      <c r="K76" s="5" t="s">
        <v>605</v>
      </c>
      <c r="L76" s="5" t="s">
        <v>91</v>
      </c>
      <c r="M76" s="5">
        <v>24672</v>
      </c>
      <c r="N76" s="5" t="s">
        <v>212</v>
      </c>
      <c r="O76" s="5">
        <v>20384.75</v>
      </c>
      <c r="P76" s="5" t="s">
        <v>212</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213</v>
      </c>
      <c r="AE76" s="3">
        <v>45473</v>
      </c>
    </row>
    <row r="77" spans="1:31" x14ac:dyDescent="0.25">
      <c r="A77" s="5">
        <v>2024</v>
      </c>
      <c r="B77" s="3">
        <v>45383</v>
      </c>
      <c r="C77" s="3">
        <v>45473</v>
      </c>
      <c r="D77" s="5" t="s">
        <v>84</v>
      </c>
      <c r="E77" s="5">
        <v>29</v>
      </c>
      <c r="F77" s="5" t="s">
        <v>237</v>
      </c>
      <c r="G77" s="5" t="s">
        <v>299</v>
      </c>
      <c r="H77" s="5" t="s">
        <v>225</v>
      </c>
      <c r="I77" s="5" t="s">
        <v>606</v>
      </c>
      <c r="J77" s="5" t="s">
        <v>443</v>
      </c>
      <c r="K77" s="5" t="s">
        <v>607</v>
      </c>
      <c r="L77" s="5" t="s">
        <v>92</v>
      </c>
      <c r="M77" s="5">
        <v>35248</v>
      </c>
      <c r="N77" s="5" t="s">
        <v>212</v>
      </c>
      <c r="O77" s="5">
        <v>28526.67</v>
      </c>
      <c r="P77" s="5" t="s">
        <v>212</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213</v>
      </c>
      <c r="AE77" s="3">
        <v>45473</v>
      </c>
    </row>
    <row r="78" spans="1:31" x14ac:dyDescent="0.25">
      <c r="A78" s="5">
        <v>2024</v>
      </c>
      <c r="B78" s="3">
        <v>45383</v>
      </c>
      <c r="C78" s="3">
        <v>45473</v>
      </c>
      <c r="D78" s="5" t="s">
        <v>84</v>
      </c>
      <c r="E78" s="5">
        <v>25</v>
      </c>
      <c r="F78" s="5" t="s">
        <v>235</v>
      </c>
      <c r="G78" s="5" t="s">
        <v>300</v>
      </c>
      <c r="H78" s="5" t="s">
        <v>225</v>
      </c>
      <c r="I78" s="5" t="s">
        <v>608</v>
      </c>
      <c r="J78" s="5" t="s">
        <v>609</v>
      </c>
      <c r="K78" s="5" t="s">
        <v>497</v>
      </c>
      <c r="L78" s="5" t="s">
        <v>91</v>
      </c>
      <c r="M78" s="5">
        <v>24672</v>
      </c>
      <c r="N78" s="5" t="s">
        <v>212</v>
      </c>
      <c r="O78" s="5">
        <v>20384.75</v>
      </c>
      <c r="P78" s="5" t="s">
        <v>212</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213</v>
      </c>
      <c r="AE78" s="3">
        <v>45473</v>
      </c>
    </row>
    <row r="79" spans="1:31" x14ac:dyDescent="0.25">
      <c r="A79" s="5">
        <v>2024</v>
      </c>
      <c r="B79" s="3">
        <v>45383</v>
      </c>
      <c r="C79" s="3">
        <v>45473</v>
      </c>
      <c r="D79" s="5" t="s">
        <v>84</v>
      </c>
      <c r="E79" s="5">
        <v>23</v>
      </c>
      <c r="F79" s="5" t="s">
        <v>233</v>
      </c>
      <c r="G79" s="5" t="s">
        <v>301</v>
      </c>
      <c r="H79" s="5" t="s">
        <v>225</v>
      </c>
      <c r="I79" s="5" t="s">
        <v>610</v>
      </c>
      <c r="J79" s="5" t="s">
        <v>611</v>
      </c>
      <c r="K79" s="5" t="s">
        <v>487</v>
      </c>
      <c r="L79" s="5" t="s">
        <v>91</v>
      </c>
      <c r="M79" s="5">
        <v>19528</v>
      </c>
      <c r="N79" s="5" t="s">
        <v>212</v>
      </c>
      <c r="O79" s="5">
        <v>16374.78</v>
      </c>
      <c r="P79" s="5" t="s">
        <v>212</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213</v>
      </c>
      <c r="AE79" s="3">
        <v>45473</v>
      </c>
    </row>
    <row r="80" spans="1:31" x14ac:dyDescent="0.25">
      <c r="A80" s="5">
        <v>2024</v>
      </c>
      <c r="B80" s="3">
        <v>45383</v>
      </c>
      <c r="C80" s="3">
        <v>45473</v>
      </c>
      <c r="D80" s="5" t="s">
        <v>84</v>
      </c>
      <c r="E80" s="5">
        <v>25</v>
      </c>
      <c r="F80" s="5" t="s">
        <v>235</v>
      </c>
      <c r="G80" s="5" t="s">
        <v>302</v>
      </c>
      <c r="H80" s="5" t="s">
        <v>225</v>
      </c>
      <c r="I80" s="5" t="s">
        <v>612</v>
      </c>
      <c r="J80" s="5" t="s">
        <v>613</v>
      </c>
      <c r="K80" s="5" t="s">
        <v>614</v>
      </c>
      <c r="L80" s="5" t="s">
        <v>91</v>
      </c>
      <c r="M80" s="5">
        <v>24672</v>
      </c>
      <c r="N80" s="5" t="s">
        <v>212</v>
      </c>
      <c r="O80" s="5">
        <v>20384.75</v>
      </c>
      <c r="P80" s="5" t="s">
        <v>212</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213</v>
      </c>
      <c r="AE80" s="3">
        <v>45473</v>
      </c>
    </row>
    <row r="81" spans="1:32" x14ac:dyDescent="0.25">
      <c r="A81" s="5">
        <v>2024</v>
      </c>
      <c r="B81" s="3">
        <v>45383</v>
      </c>
      <c r="C81" s="3">
        <v>45473</v>
      </c>
      <c r="D81" s="5" t="s">
        <v>84</v>
      </c>
      <c r="E81" s="5">
        <v>23</v>
      </c>
      <c r="F81" s="5" t="s">
        <v>233</v>
      </c>
      <c r="G81" s="5" t="s">
        <v>303</v>
      </c>
      <c r="H81" s="5" t="s">
        <v>225</v>
      </c>
      <c r="I81" s="5" t="s">
        <v>615</v>
      </c>
      <c r="J81" s="5" t="s">
        <v>605</v>
      </c>
      <c r="K81" s="5" t="s">
        <v>522</v>
      </c>
      <c r="L81" s="5" t="s">
        <v>92</v>
      </c>
      <c r="M81" s="5">
        <v>19528</v>
      </c>
      <c r="N81" s="5" t="s">
        <v>212</v>
      </c>
      <c r="O81" s="5">
        <v>16374.78</v>
      </c>
      <c r="P81" s="5" t="s">
        <v>212</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213</v>
      </c>
      <c r="AE81" s="3">
        <v>45473</v>
      </c>
    </row>
    <row r="82" spans="1:32" x14ac:dyDescent="0.25">
      <c r="A82" s="5">
        <v>2024</v>
      </c>
      <c r="B82" s="3">
        <v>45383</v>
      </c>
      <c r="C82" s="3">
        <v>45473</v>
      </c>
      <c r="D82" s="5" t="s">
        <v>84</v>
      </c>
      <c r="E82" s="5">
        <v>29</v>
      </c>
      <c r="F82" s="5" t="s">
        <v>237</v>
      </c>
      <c r="G82" s="5" t="s">
        <v>304</v>
      </c>
      <c r="H82" s="5" t="s">
        <v>225</v>
      </c>
      <c r="I82" s="5" t="s">
        <v>616</v>
      </c>
      <c r="J82" s="5" t="s">
        <v>617</v>
      </c>
      <c r="K82" s="5" t="s">
        <v>497</v>
      </c>
      <c r="L82" s="5" t="s">
        <v>92</v>
      </c>
      <c r="M82" s="5">
        <v>35248</v>
      </c>
      <c r="N82" s="5" t="s">
        <v>212</v>
      </c>
      <c r="O82" s="5">
        <v>28526.67</v>
      </c>
      <c r="P82" s="5" t="s">
        <v>212</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213</v>
      </c>
      <c r="AE82" s="3">
        <v>45473</v>
      </c>
    </row>
    <row r="83" spans="1:32" x14ac:dyDescent="0.25">
      <c r="A83" s="5">
        <v>2024</v>
      </c>
      <c r="B83" s="3">
        <v>45383</v>
      </c>
      <c r="C83" s="3">
        <v>45473</v>
      </c>
      <c r="D83" s="5" t="s">
        <v>84</v>
      </c>
      <c r="E83" s="5">
        <v>25</v>
      </c>
      <c r="F83" s="5" t="s">
        <v>235</v>
      </c>
      <c r="G83" s="5" t="s">
        <v>305</v>
      </c>
      <c r="H83" s="5" t="s">
        <v>225</v>
      </c>
      <c r="I83" s="5" t="s">
        <v>618</v>
      </c>
      <c r="J83" s="5" t="s">
        <v>619</v>
      </c>
      <c r="K83" s="5" t="s">
        <v>440</v>
      </c>
      <c r="L83" s="5" t="s">
        <v>91</v>
      </c>
      <c r="M83" s="5">
        <v>24672</v>
      </c>
      <c r="N83" s="5" t="s">
        <v>212</v>
      </c>
      <c r="O83" s="5">
        <v>20384.75</v>
      </c>
      <c r="P83" s="5" t="s">
        <v>212</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213</v>
      </c>
      <c r="AE83" s="3">
        <v>45473</v>
      </c>
    </row>
    <row r="84" spans="1:32" x14ac:dyDescent="0.25">
      <c r="A84" s="5">
        <v>2024</v>
      </c>
      <c r="B84" s="3">
        <v>45383</v>
      </c>
      <c r="C84" s="3">
        <v>45473</v>
      </c>
      <c r="D84" s="5" t="s">
        <v>84</v>
      </c>
      <c r="E84" s="5">
        <v>25</v>
      </c>
      <c r="F84" s="5" t="s">
        <v>235</v>
      </c>
      <c r="G84" s="5" t="s">
        <v>306</v>
      </c>
      <c r="H84" s="5" t="s">
        <v>225</v>
      </c>
      <c r="I84" s="5" t="s">
        <v>620</v>
      </c>
      <c r="J84" s="5" t="s">
        <v>621</v>
      </c>
      <c r="K84" s="5" t="s">
        <v>622</v>
      </c>
      <c r="L84" s="5" t="s">
        <v>91</v>
      </c>
      <c r="M84" s="5">
        <v>24672</v>
      </c>
      <c r="N84" s="5" t="s">
        <v>212</v>
      </c>
      <c r="O84" s="5">
        <v>20384.75</v>
      </c>
      <c r="P84" s="5" t="s">
        <v>212</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213</v>
      </c>
      <c r="AE84" s="3">
        <v>45473</v>
      </c>
    </row>
    <row r="85" spans="1:32" x14ac:dyDescent="0.25">
      <c r="A85" s="5">
        <v>2024</v>
      </c>
      <c r="B85" s="3">
        <v>45383</v>
      </c>
      <c r="C85" s="3">
        <v>45473</v>
      </c>
      <c r="D85" s="5" t="s">
        <v>84</v>
      </c>
      <c r="E85" s="5">
        <v>25</v>
      </c>
      <c r="F85" s="5" t="s">
        <v>235</v>
      </c>
      <c r="G85" s="5" t="s">
        <v>307</v>
      </c>
      <c r="H85" s="5" t="s">
        <v>225</v>
      </c>
      <c r="I85" s="5" t="s">
        <v>623</v>
      </c>
      <c r="J85" s="5" t="s">
        <v>497</v>
      </c>
      <c r="K85" s="5" t="s">
        <v>624</v>
      </c>
      <c r="L85" s="5" t="s">
        <v>92</v>
      </c>
      <c r="M85" s="5">
        <v>24672</v>
      </c>
      <c r="N85" s="5" t="s">
        <v>212</v>
      </c>
      <c r="O85" s="5">
        <v>20384.75</v>
      </c>
      <c r="P85" s="5" t="s">
        <v>212</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213</v>
      </c>
      <c r="AE85" s="3">
        <v>45473</v>
      </c>
    </row>
    <row r="86" spans="1:32" x14ac:dyDescent="0.25">
      <c r="A86" s="5">
        <v>2024</v>
      </c>
      <c r="B86" s="3">
        <v>45383</v>
      </c>
      <c r="C86" s="3">
        <v>45473</v>
      </c>
      <c r="D86" s="5" t="s">
        <v>84</v>
      </c>
      <c r="E86" s="5">
        <v>45</v>
      </c>
      <c r="F86" s="5" t="s">
        <v>308</v>
      </c>
      <c r="G86" s="5" t="s">
        <v>308</v>
      </c>
      <c r="H86" s="5" t="s">
        <v>225</v>
      </c>
      <c r="I86" s="5" t="s">
        <v>625</v>
      </c>
      <c r="J86" s="5" t="s">
        <v>625</v>
      </c>
      <c r="K86" s="5" t="s">
        <v>625</v>
      </c>
      <c r="L86" s="5" t="s">
        <v>91</v>
      </c>
      <c r="M86" s="5">
        <v>95327</v>
      </c>
      <c r="N86" s="5" t="s">
        <v>212</v>
      </c>
      <c r="O86" s="5">
        <v>70665.509999999995</v>
      </c>
      <c r="P86" s="5" t="s">
        <v>212</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213</v>
      </c>
      <c r="AE86" s="3">
        <v>45473</v>
      </c>
      <c r="AF86" s="5" t="s">
        <v>1096</v>
      </c>
    </row>
    <row r="87" spans="1:32" x14ac:dyDescent="0.25">
      <c r="A87" s="5">
        <v>2024</v>
      </c>
      <c r="B87" s="3">
        <v>45383</v>
      </c>
      <c r="C87" s="3">
        <v>45473</v>
      </c>
      <c r="D87" s="5" t="s">
        <v>84</v>
      </c>
      <c r="E87" s="5">
        <v>23</v>
      </c>
      <c r="F87" s="5" t="s">
        <v>233</v>
      </c>
      <c r="G87" s="5" t="s">
        <v>233</v>
      </c>
      <c r="H87" s="5" t="s">
        <v>225</v>
      </c>
      <c r="I87" s="5" t="s">
        <v>625</v>
      </c>
      <c r="J87" s="5" t="s">
        <v>625</v>
      </c>
      <c r="K87" s="5" t="s">
        <v>625</v>
      </c>
      <c r="L87" s="5" t="s">
        <v>92</v>
      </c>
      <c r="M87" s="5">
        <v>19528</v>
      </c>
      <c r="N87" s="5" t="s">
        <v>212</v>
      </c>
      <c r="O87" s="5">
        <v>16374.78</v>
      </c>
      <c r="P87" s="5" t="s">
        <v>212</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213</v>
      </c>
      <c r="AE87" s="3">
        <v>45473</v>
      </c>
      <c r="AF87" s="5" t="s">
        <v>1096</v>
      </c>
    </row>
    <row r="88" spans="1:32" x14ac:dyDescent="0.25">
      <c r="A88" s="5">
        <v>2024</v>
      </c>
      <c r="B88" s="3">
        <v>45383</v>
      </c>
      <c r="C88" s="3">
        <v>45473</v>
      </c>
      <c r="D88" s="5" t="s">
        <v>84</v>
      </c>
      <c r="E88" s="5">
        <v>40</v>
      </c>
      <c r="F88" s="5" t="s">
        <v>309</v>
      </c>
      <c r="G88" s="5" t="s">
        <v>309</v>
      </c>
      <c r="H88" s="5" t="s">
        <v>225</v>
      </c>
      <c r="I88" s="5" t="s">
        <v>625</v>
      </c>
      <c r="J88" s="5" t="s">
        <v>625</v>
      </c>
      <c r="K88" s="5" t="s">
        <v>625</v>
      </c>
      <c r="L88" s="5" t="s">
        <v>91</v>
      </c>
      <c r="M88" s="5">
        <v>59687</v>
      </c>
      <c r="N88" s="5" t="s">
        <v>212</v>
      </c>
      <c r="O88" s="5">
        <v>46243.340000000004</v>
      </c>
      <c r="P88" s="5" t="s">
        <v>212</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213</v>
      </c>
      <c r="AE88" s="3">
        <v>45473</v>
      </c>
      <c r="AF88" s="5" t="s">
        <v>1096</v>
      </c>
    </row>
    <row r="89" spans="1:32" x14ac:dyDescent="0.25">
      <c r="A89" s="5">
        <v>2024</v>
      </c>
      <c r="B89" s="3">
        <v>45383</v>
      </c>
      <c r="C89" s="3">
        <v>45473</v>
      </c>
      <c r="D89" s="5" t="s">
        <v>84</v>
      </c>
      <c r="E89" s="5">
        <v>29</v>
      </c>
      <c r="F89" s="5" t="s">
        <v>237</v>
      </c>
      <c r="G89" s="5" t="s">
        <v>237</v>
      </c>
      <c r="H89" s="5" t="s">
        <v>225</v>
      </c>
      <c r="I89" s="5" t="s">
        <v>625</v>
      </c>
      <c r="J89" s="5" t="s">
        <v>625</v>
      </c>
      <c r="K89" s="5" t="s">
        <v>625</v>
      </c>
      <c r="L89" s="5" t="s">
        <v>92</v>
      </c>
      <c r="M89" s="5">
        <v>35248</v>
      </c>
      <c r="N89" s="5" t="s">
        <v>212</v>
      </c>
      <c r="O89" s="5">
        <v>28526.67</v>
      </c>
      <c r="P89" s="5" t="s">
        <v>212</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213</v>
      </c>
      <c r="AE89" s="3">
        <v>45473</v>
      </c>
      <c r="AF89" s="5" t="s">
        <v>1096</v>
      </c>
    </row>
    <row r="90" spans="1:32" x14ac:dyDescent="0.25">
      <c r="A90" s="5">
        <v>2024</v>
      </c>
      <c r="B90" s="3">
        <v>45383</v>
      </c>
      <c r="C90" s="3">
        <v>45473</v>
      </c>
      <c r="D90" s="5" t="s">
        <v>84</v>
      </c>
      <c r="E90" s="5">
        <v>23</v>
      </c>
      <c r="F90" s="5" t="s">
        <v>233</v>
      </c>
      <c r="G90" s="5" t="s">
        <v>233</v>
      </c>
      <c r="H90" s="5" t="s">
        <v>225</v>
      </c>
      <c r="I90" s="5" t="s">
        <v>625</v>
      </c>
      <c r="J90" s="5" t="s">
        <v>625</v>
      </c>
      <c r="K90" s="5" t="s">
        <v>625</v>
      </c>
      <c r="L90" s="5" t="s">
        <v>92</v>
      </c>
      <c r="M90" s="5">
        <v>19528</v>
      </c>
      <c r="N90" s="5" t="s">
        <v>212</v>
      </c>
      <c r="O90" s="5">
        <v>16374.78</v>
      </c>
      <c r="P90" s="5" t="s">
        <v>212</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213</v>
      </c>
      <c r="AE90" s="3">
        <v>45473</v>
      </c>
      <c r="AF90" s="5" t="s">
        <v>1096</v>
      </c>
    </row>
    <row r="91" spans="1:32" x14ac:dyDescent="0.25">
      <c r="A91" s="5">
        <v>2024</v>
      </c>
      <c r="B91" s="3">
        <v>45383</v>
      </c>
      <c r="C91" s="3">
        <v>45473</v>
      </c>
      <c r="D91" s="5" t="s">
        <v>84</v>
      </c>
      <c r="E91" s="5">
        <v>23</v>
      </c>
      <c r="F91" s="5" t="s">
        <v>233</v>
      </c>
      <c r="G91" s="5" t="s">
        <v>233</v>
      </c>
      <c r="H91" s="5" t="s">
        <v>225</v>
      </c>
      <c r="I91" s="5" t="s">
        <v>625</v>
      </c>
      <c r="J91" s="5" t="s">
        <v>625</v>
      </c>
      <c r="K91" s="5" t="s">
        <v>625</v>
      </c>
      <c r="L91" s="5" t="s">
        <v>92</v>
      </c>
      <c r="M91" s="5">
        <v>19528</v>
      </c>
      <c r="N91" s="5" t="s">
        <v>212</v>
      </c>
      <c r="O91" s="5">
        <v>16374.78</v>
      </c>
      <c r="P91" s="5" t="s">
        <v>212</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213</v>
      </c>
      <c r="AE91" s="3">
        <v>45473</v>
      </c>
      <c r="AF91" s="5" t="s">
        <v>1096</v>
      </c>
    </row>
    <row r="92" spans="1:32" x14ac:dyDescent="0.25">
      <c r="A92" s="5">
        <v>2024</v>
      </c>
      <c r="B92" s="3">
        <v>45383</v>
      </c>
      <c r="C92" s="3">
        <v>45473</v>
      </c>
      <c r="D92" s="5" t="s">
        <v>84</v>
      </c>
      <c r="E92" s="5">
        <v>25</v>
      </c>
      <c r="F92" s="5" t="s">
        <v>235</v>
      </c>
      <c r="G92" s="5" t="s">
        <v>235</v>
      </c>
      <c r="H92" s="5" t="s">
        <v>225</v>
      </c>
      <c r="I92" s="5" t="s">
        <v>625</v>
      </c>
      <c r="J92" s="5" t="s">
        <v>625</v>
      </c>
      <c r="K92" s="5" t="s">
        <v>625</v>
      </c>
      <c r="L92" s="5" t="s">
        <v>91</v>
      </c>
      <c r="M92" s="5">
        <v>24672</v>
      </c>
      <c r="N92" s="5" t="s">
        <v>212</v>
      </c>
      <c r="O92" s="5">
        <v>20384.75</v>
      </c>
      <c r="P92" s="5" t="s">
        <v>212</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213</v>
      </c>
      <c r="AE92" s="3">
        <v>45473</v>
      </c>
      <c r="AF92" s="5" t="s">
        <v>1096</v>
      </c>
    </row>
    <row r="93" spans="1:32" x14ac:dyDescent="0.25">
      <c r="A93" s="5">
        <v>2024</v>
      </c>
      <c r="B93" s="3">
        <v>45383</v>
      </c>
      <c r="C93" s="3">
        <v>45473</v>
      </c>
      <c r="D93" s="5" t="s">
        <v>84</v>
      </c>
      <c r="E93" s="5">
        <v>29</v>
      </c>
      <c r="F93" s="5" t="s">
        <v>237</v>
      </c>
      <c r="G93" s="5" t="s">
        <v>237</v>
      </c>
      <c r="H93" s="5" t="s">
        <v>225</v>
      </c>
      <c r="I93" s="5" t="s">
        <v>625</v>
      </c>
      <c r="J93" s="5" t="s">
        <v>625</v>
      </c>
      <c r="K93" s="5" t="s">
        <v>625</v>
      </c>
      <c r="L93" s="5" t="s">
        <v>92</v>
      </c>
      <c r="M93" s="5">
        <v>35248</v>
      </c>
      <c r="N93" s="5" t="s">
        <v>212</v>
      </c>
      <c r="O93" s="5">
        <v>28526.67</v>
      </c>
      <c r="P93" s="5" t="s">
        <v>212</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213</v>
      </c>
      <c r="AE93" s="3">
        <v>45473</v>
      </c>
      <c r="AF93" s="5" t="s">
        <v>1096</v>
      </c>
    </row>
    <row r="94" spans="1:32" x14ac:dyDescent="0.25">
      <c r="A94" s="5">
        <v>2024</v>
      </c>
      <c r="B94" s="3">
        <v>45383</v>
      </c>
      <c r="C94" s="3">
        <v>45473</v>
      </c>
      <c r="D94" s="5" t="s">
        <v>84</v>
      </c>
      <c r="E94" s="5">
        <v>20</v>
      </c>
      <c r="F94" s="5" t="s">
        <v>310</v>
      </c>
      <c r="G94" s="5" t="s">
        <v>310</v>
      </c>
      <c r="H94" s="5" t="s">
        <v>225</v>
      </c>
      <c r="I94" s="5" t="s">
        <v>625</v>
      </c>
      <c r="J94" s="5" t="s">
        <v>625</v>
      </c>
      <c r="K94" s="5" t="s">
        <v>625</v>
      </c>
      <c r="L94" s="5" t="s">
        <v>91</v>
      </c>
      <c r="M94" s="5">
        <v>14360</v>
      </c>
      <c r="N94" s="5" t="s">
        <v>212</v>
      </c>
      <c r="O94" s="5">
        <v>12336.050000000001</v>
      </c>
      <c r="P94" s="5" t="s">
        <v>212</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213</v>
      </c>
      <c r="AE94" s="3">
        <v>45473</v>
      </c>
      <c r="AF94" s="5" t="s">
        <v>1096</v>
      </c>
    </row>
    <row r="95" spans="1:32" x14ac:dyDescent="0.25">
      <c r="A95" s="5">
        <v>2024</v>
      </c>
      <c r="B95" s="3">
        <v>45383</v>
      </c>
      <c r="C95" s="3">
        <v>45473</v>
      </c>
      <c r="D95" s="5" t="s">
        <v>84</v>
      </c>
      <c r="E95" s="5">
        <v>25</v>
      </c>
      <c r="F95" s="5" t="s">
        <v>235</v>
      </c>
      <c r="G95" s="5" t="s">
        <v>235</v>
      </c>
      <c r="H95" s="5" t="s">
        <v>225</v>
      </c>
      <c r="I95" s="5" t="s">
        <v>625</v>
      </c>
      <c r="J95" s="5" t="s">
        <v>625</v>
      </c>
      <c r="K95" s="5" t="s">
        <v>625</v>
      </c>
      <c r="L95" s="5" t="s">
        <v>92</v>
      </c>
      <c r="M95" s="5">
        <v>24672</v>
      </c>
      <c r="N95" s="5" t="s">
        <v>212</v>
      </c>
      <c r="O95" s="5">
        <v>20384.75</v>
      </c>
      <c r="P95" s="5" t="s">
        <v>212</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213</v>
      </c>
      <c r="AE95" s="3">
        <v>45473</v>
      </c>
      <c r="AF95" s="5" t="s">
        <v>1096</v>
      </c>
    </row>
    <row r="96" spans="1:32" x14ac:dyDescent="0.25">
      <c r="A96" s="5">
        <v>2024</v>
      </c>
      <c r="B96" s="3">
        <v>45383</v>
      </c>
      <c r="C96" s="3">
        <v>45473</v>
      </c>
      <c r="D96" s="5" t="s">
        <v>84</v>
      </c>
      <c r="E96" s="5">
        <v>40</v>
      </c>
      <c r="F96" s="5" t="s">
        <v>309</v>
      </c>
      <c r="G96" s="5" t="s">
        <v>309</v>
      </c>
      <c r="H96" s="5" t="s">
        <v>225</v>
      </c>
      <c r="I96" s="5" t="s">
        <v>625</v>
      </c>
      <c r="J96" s="5" t="s">
        <v>625</v>
      </c>
      <c r="K96" s="5" t="s">
        <v>625</v>
      </c>
      <c r="L96" s="5" t="s">
        <v>91</v>
      </c>
      <c r="M96" s="5">
        <v>59687</v>
      </c>
      <c r="N96" s="5" t="s">
        <v>212</v>
      </c>
      <c r="O96" s="5">
        <v>46243.340000000004</v>
      </c>
      <c r="P96" s="5" t="s">
        <v>212</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213</v>
      </c>
      <c r="AE96" s="3">
        <v>45473</v>
      </c>
      <c r="AF96" s="5" t="s">
        <v>1096</v>
      </c>
    </row>
    <row r="97" spans="1:32" x14ac:dyDescent="0.25">
      <c r="A97" s="5">
        <v>2024</v>
      </c>
      <c r="B97" s="3">
        <v>45383</v>
      </c>
      <c r="C97" s="3">
        <v>45473</v>
      </c>
      <c r="D97" s="5" t="s">
        <v>84</v>
      </c>
      <c r="E97" s="5">
        <v>29</v>
      </c>
      <c r="F97" s="5" t="s">
        <v>237</v>
      </c>
      <c r="G97" s="5" t="s">
        <v>237</v>
      </c>
      <c r="H97" s="5" t="s">
        <v>225</v>
      </c>
      <c r="I97" s="5" t="s">
        <v>625</v>
      </c>
      <c r="J97" s="5" t="s">
        <v>625</v>
      </c>
      <c r="K97" s="5" t="s">
        <v>625</v>
      </c>
      <c r="L97" s="5" t="s">
        <v>92</v>
      </c>
      <c r="M97" s="5">
        <v>35248</v>
      </c>
      <c r="N97" s="5" t="s">
        <v>212</v>
      </c>
      <c r="O97" s="5">
        <v>28526.67</v>
      </c>
      <c r="P97" s="5" t="s">
        <v>212</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213</v>
      </c>
      <c r="AE97" s="3">
        <v>45473</v>
      </c>
      <c r="AF97" s="5" t="s">
        <v>1096</v>
      </c>
    </row>
    <row r="98" spans="1:32" x14ac:dyDescent="0.25">
      <c r="A98" s="5">
        <v>2024</v>
      </c>
      <c r="B98" s="3">
        <v>45383</v>
      </c>
      <c r="C98" s="3">
        <v>45473</v>
      </c>
      <c r="D98" s="5" t="s">
        <v>84</v>
      </c>
      <c r="E98" s="5">
        <v>25</v>
      </c>
      <c r="F98" s="5" t="s">
        <v>235</v>
      </c>
      <c r="G98" s="5" t="s">
        <v>235</v>
      </c>
      <c r="H98" s="5" t="s">
        <v>225</v>
      </c>
      <c r="I98" s="5" t="s">
        <v>625</v>
      </c>
      <c r="J98" s="5" t="s">
        <v>625</v>
      </c>
      <c r="K98" s="5" t="s">
        <v>625</v>
      </c>
      <c r="L98" s="5" t="s">
        <v>91</v>
      </c>
      <c r="M98" s="5">
        <v>24672</v>
      </c>
      <c r="N98" s="5" t="s">
        <v>212</v>
      </c>
      <c r="O98" s="5">
        <v>20384.75</v>
      </c>
      <c r="P98" s="5" t="s">
        <v>212</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213</v>
      </c>
      <c r="AE98" s="3">
        <v>45473</v>
      </c>
      <c r="AF98" s="5" t="s">
        <v>1096</v>
      </c>
    </row>
    <row r="99" spans="1:32" x14ac:dyDescent="0.25">
      <c r="A99" s="5">
        <v>2024</v>
      </c>
      <c r="B99" s="3">
        <v>45383</v>
      </c>
      <c r="C99" s="3">
        <v>45473</v>
      </c>
      <c r="D99" s="5" t="s">
        <v>84</v>
      </c>
      <c r="E99" s="5">
        <v>29</v>
      </c>
      <c r="F99" s="5" t="s">
        <v>237</v>
      </c>
      <c r="G99" s="5" t="s">
        <v>237</v>
      </c>
      <c r="H99" s="5" t="s">
        <v>225</v>
      </c>
      <c r="I99" s="5" t="s">
        <v>625</v>
      </c>
      <c r="J99" s="5" t="s">
        <v>625</v>
      </c>
      <c r="K99" s="5" t="s">
        <v>625</v>
      </c>
      <c r="L99" s="5" t="s">
        <v>92</v>
      </c>
      <c r="M99" s="5">
        <v>35248</v>
      </c>
      <c r="N99" s="5" t="s">
        <v>212</v>
      </c>
      <c r="O99" s="5">
        <v>28526.67</v>
      </c>
      <c r="P99" s="5" t="s">
        <v>212</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213</v>
      </c>
      <c r="AE99" s="3">
        <v>45473</v>
      </c>
      <c r="AF99" s="5" t="s">
        <v>1096</v>
      </c>
    </row>
    <row r="100" spans="1:32" x14ac:dyDescent="0.25">
      <c r="A100" s="5">
        <v>2024</v>
      </c>
      <c r="B100" s="3">
        <v>45383</v>
      </c>
      <c r="C100" s="3">
        <v>45473</v>
      </c>
      <c r="D100" s="5" t="s">
        <v>84</v>
      </c>
      <c r="E100" s="5">
        <v>25</v>
      </c>
      <c r="F100" s="5" t="s">
        <v>235</v>
      </c>
      <c r="G100" s="5" t="s">
        <v>235</v>
      </c>
      <c r="H100" s="5" t="s">
        <v>225</v>
      </c>
      <c r="I100" s="5" t="s">
        <v>625</v>
      </c>
      <c r="J100" s="5" t="s">
        <v>625</v>
      </c>
      <c r="K100" s="5" t="s">
        <v>625</v>
      </c>
      <c r="L100" s="5" t="s">
        <v>92</v>
      </c>
      <c r="M100" s="5">
        <v>24672</v>
      </c>
      <c r="N100" s="5" t="s">
        <v>212</v>
      </c>
      <c r="O100" s="5">
        <v>20384.75</v>
      </c>
      <c r="P100" s="5" t="s">
        <v>212</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213</v>
      </c>
      <c r="AE100" s="3">
        <v>45473</v>
      </c>
      <c r="AF100" s="5" t="s">
        <v>1096</v>
      </c>
    </row>
    <row r="101" spans="1:32" x14ac:dyDescent="0.25">
      <c r="A101" s="5">
        <v>2024</v>
      </c>
      <c r="B101" s="3">
        <v>45383</v>
      </c>
      <c r="C101" s="3">
        <v>45473</v>
      </c>
      <c r="D101" s="5" t="s">
        <v>84</v>
      </c>
      <c r="E101" s="5">
        <v>1013</v>
      </c>
      <c r="F101" s="5" t="s">
        <v>311</v>
      </c>
      <c r="G101" s="5" t="s">
        <v>312</v>
      </c>
      <c r="H101" s="5" t="s">
        <v>225</v>
      </c>
      <c r="I101" s="5" t="s">
        <v>626</v>
      </c>
      <c r="J101" s="5" t="s">
        <v>627</v>
      </c>
      <c r="K101" s="5" t="s">
        <v>440</v>
      </c>
      <c r="L101" s="5" t="s">
        <v>92</v>
      </c>
      <c r="M101" s="5">
        <v>7837</v>
      </c>
      <c r="N101" s="5" t="s">
        <v>212</v>
      </c>
      <c r="O101" s="5">
        <v>7036.9400000000005</v>
      </c>
      <c r="P101" s="5" t="s">
        <v>212</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213</v>
      </c>
      <c r="AE101" s="3">
        <v>45473</v>
      </c>
    </row>
    <row r="102" spans="1:32" x14ac:dyDescent="0.25">
      <c r="A102" s="5">
        <v>2024</v>
      </c>
      <c r="B102" s="3">
        <v>45383</v>
      </c>
      <c r="C102" s="3">
        <v>45473</v>
      </c>
      <c r="D102" s="5" t="s">
        <v>84</v>
      </c>
      <c r="E102" s="5">
        <v>1008</v>
      </c>
      <c r="F102" s="5" t="s">
        <v>313</v>
      </c>
      <c r="G102" s="5" t="s">
        <v>314</v>
      </c>
      <c r="H102" s="5" t="s">
        <v>225</v>
      </c>
      <c r="I102" s="5" t="s">
        <v>628</v>
      </c>
      <c r="J102" s="5" t="s">
        <v>629</v>
      </c>
      <c r="K102" s="5" t="s">
        <v>497</v>
      </c>
      <c r="L102" s="5" t="s">
        <v>91</v>
      </c>
      <c r="M102" s="5">
        <v>6532</v>
      </c>
      <c r="N102" s="5" t="s">
        <v>212</v>
      </c>
      <c r="O102" s="5">
        <v>6171.51</v>
      </c>
      <c r="P102" s="5" t="s">
        <v>212</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213</v>
      </c>
      <c r="AE102" s="3">
        <v>45473</v>
      </c>
    </row>
    <row r="103" spans="1:32" x14ac:dyDescent="0.25">
      <c r="A103" s="5">
        <v>2024</v>
      </c>
      <c r="B103" s="3">
        <v>45383</v>
      </c>
      <c r="C103" s="3">
        <v>45473</v>
      </c>
      <c r="D103" s="5" t="s">
        <v>84</v>
      </c>
      <c r="E103" s="5">
        <v>1008</v>
      </c>
      <c r="F103" s="5" t="s">
        <v>313</v>
      </c>
      <c r="G103" s="5" t="s">
        <v>314</v>
      </c>
      <c r="H103" s="5" t="s">
        <v>225</v>
      </c>
      <c r="I103" s="5" t="s">
        <v>630</v>
      </c>
      <c r="J103" s="5" t="s">
        <v>631</v>
      </c>
      <c r="K103" s="5" t="s">
        <v>632</v>
      </c>
      <c r="L103" s="5" t="s">
        <v>92</v>
      </c>
      <c r="M103" s="5">
        <v>6532</v>
      </c>
      <c r="N103" s="5" t="s">
        <v>212</v>
      </c>
      <c r="O103" s="5">
        <v>6171.51</v>
      </c>
      <c r="P103" s="5" t="s">
        <v>212</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213</v>
      </c>
      <c r="AE103" s="3">
        <v>45473</v>
      </c>
    </row>
    <row r="104" spans="1:32" x14ac:dyDescent="0.25">
      <c r="A104" s="5">
        <v>2024</v>
      </c>
      <c r="B104" s="3">
        <v>45383</v>
      </c>
      <c r="C104" s="3">
        <v>45473</v>
      </c>
      <c r="D104" s="5" t="s">
        <v>84</v>
      </c>
      <c r="E104" s="5">
        <v>1008</v>
      </c>
      <c r="F104" s="5" t="s">
        <v>313</v>
      </c>
      <c r="G104" s="5" t="s">
        <v>314</v>
      </c>
      <c r="H104" s="5" t="s">
        <v>225</v>
      </c>
      <c r="I104" s="5" t="s">
        <v>633</v>
      </c>
      <c r="J104" s="5" t="s">
        <v>634</v>
      </c>
      <c r="K104" s="5" t="s">
        <v>442</v>
      </c>
      <c r="L104" s="5" t="s">
        <v>92</v>
      </c>
      <c r="M104" s="5">
        <v>6532</v>
      </c>
      <c r="N104" s="5" t="s">
        <v>212</v>
      </c>
      <c r="O104" s="5">
        <v>6171.51</v>
      </c>
      <c r="P104" s="5" t="s">
        <v>212</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213</v>
      </c>
      <c r="AE104" s="3">
        <v>45473</v>
      </c>
    </row>
    <row r="105" spans="1:32" x14ac:dyDescent="0.25">
      <c r="A105" s="5">
        <v>2024</v>
      </c>
      <c r="B105" s="3">
        <v>45383</v>
      </c>
      <c r="C105" s="3">
        <v>45473</v>
      </c>
      <c r="D105" s="5" t="s">
        <v>84</v>
      </c>
      <c r="E105" s="5">
        <v>1008</v>
      </c>
      <c r="F105" s="5" t="s">
        <v>313</v>
      </c>
      <c r="G105" s="5" t="s">
        <v>314</v>
      </c>
      <c r="H105" s="5" t="s">
        <v>225</v>
      </c>
      <c r="I105" s="5" t="s">
        <v>635</v>
      </c>
      <c r="J105" s="5" t="s">
        <v>583</v>
      </c>
      <c r="K105" s="5" t="s">
        <v>503</v>
      </c>
      <c r="L105" s="5" t="s">
        <v>91</v>
      </c>
      <c r="M105" s="5">
        <v>6532</v>
      </c>
      <c r="N105" s="5" t="s">
        <v>212</v>
      </c>
      <c r="O105" s="5">
        <v>6171.51</v>
      </c>
      <c r="P105" s="5" t="s">
        <v>212</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213</v>
      </c>
      <c r="AE105" s="3">
        <v>45473</v>
      </c>
    </row>
    <row r="106" spans="1:32" x14ac:dyDescent="0.25">
      <c r="A106" s="5">
        <v>2024</v>
      </c>
      <c r="B106" s="3">
        <v>45383</v>
      </c>
      <c r="C106" s="3">
        <v>45473</v>
      </c>
      <c r="D106" s="5" t="s">
        <v>84</v>
      </c>
      <c r="E106" s="5">
        <v>1003</v>
      </c>
      <c r="F106" s="5" t="s">
        <v>315</v>
      </c>
      <c r="G106" s="5" t="s">
        <v>316</v>
      </c>
      <c r="H106" s="5" t="s">
        <v>225</v>
      </c>
      <c r="I106" s="5" t="s">
        <v>636</v>
      </c>
      <c r="J106" s="5" t="s">
        <v>637</v>
      </c>
      <c r="K106" s="5" t="s">
        <v>638</v>
      </c>
      <c r="L106" s="5" t="s">
        <v>92</v>
      </c>
      <c r="M106" s="5">
        <v>6532</v>
      </c>
      <c r="N106" s="5" t="s">
        <v>212</v>
      </c>
      <c r="O106" s="5">
        <v>6171.51</v>
      </c>
      <c r="P106" s="5" t="s">
        <v>212</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213</v>
      </c>
      <c r="AE106" s="3">
        <v>45473</v>
      </c>
    </row>
    <row r="107" spans="1:32" x14ac:dyDescent="0.25">
      <c r="A107" s="5">
        <v>2024</v>
      </c>
      <c r="B107" s="3">
        <v>45383</v>
      </c>
      <c r="C107" s="3">
        <v>45473</v>
      </c>
      <c r="D107" s="5" t="s">
        <v>84</v>
      </c>
      <c r="E107" s="5">
        <v>229</v>
      </c>
      <c r="F107" s="5" t="s">
        <v>317</v>
      </c>
      <c r="G107" s="5" t="s">
        <v>317</v>
      </c>
      <c r="H107" s="5" t="s">
        <v>225</v>
      </c>
      <c r="I107" s="5" t="s">
        <v>639</v>
      </c>
      <c r="J107" s="5" t="s">
        <v>640</v>
      </c>
      <c r="K107" s="5" t="s">
        <v>503</v>
      </c>
      <c r="L107" s="5" t="s">
        <v>92</v>
      </c>
      <c r="M107" s="5">
        <v>21669</v>
      </c>
      <c r="N107" s="5" t="s">
        <v>212</v>
      </c>
      <c r="O107" s="5">
        <v>17923.099999999999</v>
      </c>
      <c r="P107" s="5" t="s">
        <v>212</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213</v>
      </c>
      <c r="AE107" s="3">
        <v>45473</v>
      </c>
    </row>
    <row r="108" spans="1:32" x14ac:dyDescent="0.25">
      <c r="A108" s="5">
        <v>2024</v>
      </c>
      <c r="B108" s="3">
        <v>45383</v>
      </c>
      <c r="C108" s="3">
        <v>45473</v>
      </c>
      <c r="D108" s="5" t="s">
        <v>84</v>
      </c>
      <c r="E108" s="5">
        <v>199</v>
      </c>
      <c r="F108" s="5" t="s">
        <v>318</v>
      </c>
      <c r="G108" s="5" t="s">
        <v>319</v>
      </c>
      <c r="H108" s="5" t="s">
        <v>225</v>
      </c>
      <c r="I108" s="5" t="s">
        <v>626</v>
      </c>
      <c r="J108" s="5" t="s">
        <v>641</v>
      </c>
      <c r="K108" s="5" t="s">
        <v>449</v>
      </c>
      <c r="L108" s="5" t="s">
        <v>92</v>
      </c>
      <c r="M108" s="5">
        <v>16470</v>
      </c>
      <c r="N108" s="5" t="s">
        <v>212</v>
      </c>
      <c r="O108" s="5">
        <v>13350.43</v>
      </c>
      <c r="P108" s="5" t="s">
        <v>212</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213</v>
      </c>
      <c r="AE108" s="3">
        <v>45473</v>
      </c>
    </row>
    <row r="109" spans="1:32" x14ac:dyDescent="0.25">
      <c r="A109" s="5">
        <v>2024</v>
      </c>
      <c r="B109" s="3">
        <v>45383</v>
      </c>
      <c r="C109" s="3">
        <v>45473</v>
      </c>
      <c r="D109" s="5" t="s">
        <v>84</v>
      </c>
      <c r="E109" s="5">
        <v>199</v>
      </c>
      <c r="F109" s="5" t="s">
        <v>320</v>
      </c>
      <c r="G109" s="5" t="s">
        <v>321</v>
      </c>
      <c r="H109" s="5" t="s">
        <v>225</v>
      </c>
      <c r="I109" s="5" t="s">
        <v>642</v>
      </c>
      <c r="J109" s="5" t="s">
        <v>641</v>
      </c>
      <c r="K109" s="5" t="s">
        <v>574</v>
      </c>
      <c r="L109" s="5" t="s">
        <v>91</v>
      </c>
      <c r="M109" s="5">
        <v>16470</v>
      </c>
      <c r="N109" s="5" t="s">
        <v>212</v>
      </c>
      <c r="O109" s="5">
        <v>13350.43</v>
      </c>
      <c r="P109" s="5" t="s">
        <v>212</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213</v>
      </c>
      <c r="AE109" s="3">
        <v>45473</v>
      </c>
    </row>
    <row r="110" spans="1:32" x14ac:dyDescent="0.25">
      <c r="A110" s="5">
        <v>2024</v>
      </c>
      <c r="B110" s="3">
        <v>45383</v>
      </c>
      <c r="C110" s="3">
        <v>45473</v>
      </c>
      <c r="D110" s="5" t="s">
        <v>84</v>
      </c>
      <c r="E110" s="5">
        <v>199</v>
      </c>
      <c r="F110" s="5" t="s">
        <v>320</v>
      </c>
      <c r="G110" s="5" t="s">
        <v>321</v>
      </c>
      <c r="H110" s="5" t="s">
        <v>225</v>
      </c>
      <c r="I110" s="5" t="s">
        <v>643</v>
      </c>
      <c r="J110" s="5" t="s">
        <v>644</v>
      </c>
      <c r="K110" s="5" t="s">
        <v>645</v>
      </c>
      <c r="L110" s="5" t="s">
        <v>92</v>
      </c>
      <c r="M110" s="5">
        <v>16470</v>
      </c>
      <c r="N110" s="5" t="s">
        <v>212</v>
      </c>
      <c r="O110" s="5">
        <v>13350.43</v>
      </c>
      <c r="P110" s="5" t="s">
        <v>212</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213</v>
      </c>
      <c r="AE110" s="3">
        <v>45473</v>
      </c>
    </row>
    <row r="111" spans="1:32" x14ac:dyDescent="0.25">
      <c r="A111" s="5">
        <v>2024</v>
      </c>
      <c r="B111" s="3">
        <v>45383</v>
      </c>
      <c r="C111" s="3">
        <v>45473</v>
      </c>
      <c r="D111" s="5" t="s">
        <v>84</v>
      </c>
      <c r="E111" s="5">
        <v>199</v>
      </c>
      <c r="F111" s="5" t="s">
        <v>320</v>
      </c>
      <c r="G111" s="5" t="s">
        <v>321</v>
      </c>
      <c r="H111" s="5" t="s">
        <v>225</v>
      </c>
      <c r="I111" s="5" t="s">
        <v>646</v>
      </c>
      <c r="J111" s="5" t="s">
        <v>591</v>
      </c>
      <c r="K111" s="5" t="s">
        <v>647</v>
      </c>
      <c r="L111" s="5" t="s">
        <v>92</v>
      </c>
      <c r="M111" s="5">
        <v>16470</v>
      </c>
      <c r="N111" s="5" t="s">
        <v>212</v>
      </c>
      <c r="O111" s="5">
        <v>13350.43</v>
      </c>
      <c r="P111" s="5" t="s">
        <v>212</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213</v>
      </c>
      <c r="AE111" s="3">
        <v>45473</v>
      </c>
    </row>
    <row r="112" spans="1:32" x14ac:dyDescent="0.25">
      <c r="A112" s="5">
        <v>2024</v>
      </c>
      <c r="B112" s="3">
        <v>45383</v>
      </c>
      <c r="C112" s="3">
        <v>45473</v>
      </c>
      <c r="D112" s="5" t="s">
        <v>84</v>
      </c>
      <c r="E112" s="5">
        <v>199</v>
      </c>
      <c r="F112" s="5" t="s">
        <v>320</v>
      </c>
      <c r="G112" s="5" t="s">
        <v>321</v>
      </c>
      <c r="H112" s="5" t="s">
        <v>225</v>
      </c>
      <c r="I112" s="5" t="s">
        <v>648</v>
      </c>
      <c r="J112" s="5" t="s">
        <v>629</v>
      </c>
      <c r="K112" s="5" t="s">
        <v>598</v>
      </c>
      <c r="L112" s="5" t="s">
        <v>92</v>
      </c>
      <c r="M112" s="5">
        <v>15437</v>
      </c>
      <c r="N112" s="5" t="s">
        <v>212</v>
      </c>
      <c r="O112" s="5">
        <v>12646.09</v>
      </c>
      <c r="P112" s="5" t="s">
        <v>212</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213</v>
      </c>
      <c r="AE112" s="3">
        <v>45473</v>
      </c>
    </row>
    <row r="113" spans="1:31" x14ac:dyDescent="0.25">
      <c r="A113" s="5">
        <v>2024</v>
      </c>
      <c r="B113" s="3">
        <v>45383</v>
      </c>
      <c r="C113" s="3">
        <v>45473</v>
      </c>
      <c r="D113" s="5" t="s">
        <v>84</v>
      </c>
      <c r="E113" s="5">
        <v>199</v>
      </c>
      <c r="F113" s="5" t="s">
        <v>320</v>
      </c>
      <c r="G113" s="5" t="s">
        <v>321</v>
      </c>
      <c r="H113" s="5" t="s">
        <v>225</v>
      </c>
      <c r="I113" s="5" t="s">
        <v>649</v>
      </c>
      <c r="J113" s="5" t="s">
        <v>650</v>
      </c>
      <c r="K113" s="5" t="s">
        <v>651</v>
      </c>
      <c r="L113" s="5" t="s">
        <v>91</v>
      </c>
      <c r="M113" s="5">
        <v>15437</v>
      </c>
      <c r="N113" s="5" t="s">
        <v>212</v>
      </c>
      <c r="O113" s="5">
        <v>12646.09</v>
      </c>
      <c r="P113" s="5" t="s">
        <v>212</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213</v>
      </c>
      <c r="AE113" s="3">
        <v>45473</v>
      </c>
    </row>
    <row r="114" spans="1:31" x14ac:dyDescent="0.25">
      <c r="A114" s="5">
        <v>2024</v>
      </c>
      <c r="B114" s="3">
        <v>45383</v>
      </c>
      <c r="C114" s="3">
        <v>45473</v>
      </c>
      <c r="D114" s="5" t="s">
        <v>84</v>
      </c>
      <c r="E114" s="5">
        <v>199</v>
      </c>
      <c r="F114" s="5" t="s">
        <v>322</v>
      </c>
      <c r="G114" s="5" t="s">
        <v>323</v>
      </c>
      <c r="H114" s="5" t="s">
        <v>225</v>
      </c>
      <c r="I114" s="5" t="s">
        <v>652</v>
      </c>
      <c r="J114" s="5" t="s">
        <v>481</v>
      </c>
      <c r="K114" s="5" t="s">
        <v>497</v>
      </c>
      <c r="L114" s="5" t="s">
        <v>92</v>
      </c>
      <c r="M114" s="5">
        <v>15437</v>
      </c>
      <c r="N114" s="5" t="s">
        <v>212</v>
      </c>
      <c r="O114" s="5">
        <v>12646.09</v>
      </c>
      <c r="P114" s="5" t="s">
        <v>212</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213</v>
      </c>
      <c r="AE114" s="3">
        <v>45473</v>
      </c>
    </row>
    <row r="115" spans="1:31" x14ac:dyDescent="0.25">
      <c r="A115" s="5">
        <v>2024</v>
      </c>
      <c r="B115" s="3">
        <v>45383</v>
      </c>
      <c r="C115" s="3">
        <v>45473</v>
      </c>
      <c r="D115" s="5" t="s">
        <v>84</v>
      </c>
      <c r="E115" s="5">
        <v>199</v>
      </c>
      <c r="F115" s="5" t="s">
        <v>320</v>
      </c>
      <c r="G115" s="5" t="s">
        <v>321</v>
      </c>
      <c r="H115" s="5" t="s">
        <v>225</v>
      </c>
      <c r="I115" s="5" t="s">
        <v>653</v>
      </c>
      <c r="J115" s="5" t="s">
        <v>631</v>
      </c>
      <c r="K115" s="5" t="s">
        <v>473</v>
      </c>
      <c r="L115" s="5" t="s">
        <v>92</v>
      </c>
      <c r="M115" s="5">
        <v>16470</v>
      </c>
      <c r="N115" s="5" t="s">
        <v>212</v>
      </c>
      <c r="O115" s="5">
        <v>13350.43</v>
      </c>
      <c r="P115" s="5" t="s">
        <v>212</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213</v>
      </c>
      <c r="AE115" s="3">
        <v>45473</v>
      </c>
    </row>
    <row r="116" spans="1:31" x14ac:dyDescent="0.25">
      <c r="A116" s="5">
        <v>2024</v>
      </c>
      <c r="B116" s="3">
        <v>45383</v>
      </c>
      <c r="C116" s="3">
        <v>45473</v>
      </c>
      <c r="D116" s="5" t="s">
        <v>84</v>
      </c>
      <c r="E116" s="5">
        <v>199</v>
      </c>
      <c r="F116" s="5" t="s">
        <v>320</v>
      </c>
      <c r="G116" s="5" t="s">
        <v>321</v>
      </c>
      <c r="H116" s="5" t="s">
        <v>225</v>
      </c>
      <c r="I116" s="5" t="s">
        <v>654</v>
      </c>
      <c r="J116" s="5" t="s">
        <v>631</v>
      </c>
      <c r="K116" s="5" t="s">
        <v>442</v>
      </c>
      <c r="L116" s="5" t="s">
        <v>91</v>
      </c>
      <c r="M116" s="5">
        <v>16470</v>
      </c>
      <c r="N116" s="5" t="s">
        <v>212</v>
      </c>
      <c r="O116" s="5">
        <v>13350.43</v>
      </c>
      <c r="P116" s="5" t="s">
        <v>212</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213</v>
      </c>
      <c r="AE116" s="3">
        <v>45473</v>
      </c>
    </row>
    <row r="117" spans="1:31" x14ac:dyDescent="0.25">
      <c r="A117" s="5">
        <v>2024</v>
      </c>
      <c r="B117" s="3">
        <v>45383</v>
      </c>
      <c r="C117" s="3">
        <v>45473</v>
      </c>
      <c r="D117" s="5" t="s">
        <v>84</v>
      </c>
      <c r="E117" s="5">
        <v>199</v>
      </c>
      <c r="F117" s="5" t="s">
        <v>320</v>
      </c>
      <c r="G117" s="5" t="s">
        <v>321</v>
      </c>
      <c r="H117" s="5" t="s">
        <v>225</v>
      </c>
      <c r="I117" s="5" t="s">
        <v>477</v>
      </c>
      <c r="J117" s="5" t="s">
        <v>613</v>
      </c>
      <c r="K117" s="5" t="s">
        <v>449</v>
      </c>
      <c r="L117" s="5" t="s">
        <v>91</v>
      </c>
      <c r="M117" s="5">
        <v>16470</v>
      </c>
      <c r="N117" s="5" t="s">
        <v>212</v>
      </c>
      <c r="O117" s="5">
        <v>13350.43</v>
      </c>
      <c r="P117" s="5" t="s">
        <v>212</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213</v>
      </c>
      <c r="AE117" s="3">
        <v>45473</v>
      </c>
    </row>
    <row r="118" spans="1:31" x14ac:dyDescent="0.25">
      <c r="A118" s="5">
        <v>2024</v>
      </c>
      <c r="B118" s="3">
        <v>45383</v>
      </c>
      <c r="C118" s="3">
        <v>45473</v>
      </c>
      <c r="D118" s="5" t="s">
        <v>84</v>
      </c>
      <c r="E118" s="5">
        <v>199</v>
      </c>
      <c r="F118" s="5" t="s">
        <v>320</v>
      </c>
      <c r="G118" s="5" t="s">
        <v>321</v>
      </c>
      <c r="H118" s="5" t="s">
        <v>225</v>
      </c>
      <c r="I118" s="5" t="s">
        <v>655</v>
      </c>
      <c r="J118" s="5" t="s">
        <v>656</v>
      </c>
      <c r="K118" s="5" t="s">
        <v>657</v>
      </c>
      <c r="L118" s="5" t="s">
        <v>91</v>
      </c>
      <c r="M118" s="5">
        <v>16470</v>
      </c>
      <c r="N118" s="5" t="s">
        <v>212</v>
      </c>
      <c r="O118" s="5">
        <v>13350.43</v>
      </c>
      <c r="P118" s="5" t="s">
        <v>212</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213</v>
      </c>
      <c r="AE118" s="3">
        <v>45473</v>
      </c>
    </row>
    <row r="119" spans="1:31" x14ac:dyDescent="0.25">
      <c r="A119" s="5">
        <v>2024</v>
      </c>
      <c r="B119" s="3">
        <v>45383</v>
      </c>
      <c r="C119" s="3">
        <v>45473</v>
      </c>
      <c r="D119" s="5" t="s">
        <v>84</v>
      </c>
      <c r="E119" s="5">
        <v>199</v>
      </c>
      <c r="F119" s="5" t="s">
        <v>320</v>
      </c>
      <c r="G119" s="5" t="s">
        <v>321</v>
      </c>
      <c r="H119" s="5" t="s">
        <v>225</v>
      </c>
      <c r="I119" s="5" t="s">
        <v>648</v>
      </c>
      <c r="J119" s="5" t="s">
        <v>658</v>
      </c>
      <c r="K119" s="5" t="s">
        <v>659</v>
      </c>
      <c r="L119" s="5" t="s">
        <v>92</v>
      </c>
      <c r="M119" s="5">
        <v>15437</v>
      </c>
      <c r="N119" s="5" t="s">
        <v>212</v>
      </c>
      <c r="O119" s="5">
        <v>12646.09</v>
      </c>
      <c r="P119" s="5" t="s">
        <v>212</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213</v>
      </c>
      <c r="AE119" s="3">
        <v>45473</v>
      </c>
    </row>
    <row r="120" spans="1:31" x14ac:dyDescent="0.25">
      <c r="A120" s="5">
        <v>2024</v>
      </c>
      <c r="B120" s="3">
        <v>45383</v>
      </c>
      <c r="C120" s="3">
        <v>45473</v>
      </c>
      <c r="D120" s="5" t="s">
        <v>84</v>
      </c>
      <c r="E120" s="5">
        <v>199</v>
      </c>
      <c r="F120" s="5" t="s">
        <v>320</v>
      </c>
      <c r="G120" s="5" t="s">
        <v>321</v>
      </c>
      <c r="H120" s="5" t="s">
        <v>225</v>
      </c>
      <c r="I120" s="5" t="s">
        <v>660</v>
      </c>
      <c r="J120" s="5" t="s">
        <v>521</v>
      </c>
      <c r="K120" s="5" t="s">
        <v>661</v>
      </c>
      <c r="L120" s="5" t="s">
        <v>92</v>
      </c>
      <c r="M120" s="5">
        <v>15437</v>
      </c>
      <c r="N120" s="5" t="s">
        <v>212</v>
      </c>
      <c r="O120" s="5">
        <v>12646.09</v>
      </c>
      <c r="P120" s="5" t="s">
        <v>212</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213</v>
      </c>
      <c r="AE120" s="3">
        <v>45473</v>
      </c>
    </row>
    <row r="121" spans="1:31" x14ac:dyDescent="0.25">
      <c r="A121" s="5">
        <v>2024</v>
      </c>
      <c r="B121" s="3">
        <v>45383</v>
      </c>
      <c r="C121" s="3">
        <v>45473</v>
      </c>
      <c r="D121" s="5" t="s">
        <v>84</v>
      </c>
      <c r="E121" s="5">
        <v>199</v>
      </c>
      <c r="F121" s="5" t="s">
        <v>320</v>
      </c>
      <c r="G121" s="5" t="s">
        <v>321</v>
      </c>
      <c r="H121" s="5" t="s">
        <v>225</v>
      </c>
      <c r="I121" s="5" t="s">
        <v>662</v>
      </c>
      <c r="J121" s="5" t="s">
        <v>632</v>
      </c>
      <c r="K121" s="5" t="s">
        <v>440</v>
      </c>
      <c r="L121" s="5" t="s">
        <v>91</v>
      </c>
      <c r="M121" s="5">
        <v>16470</v>
      </c>
      <c r="N121" s="5" t="s">
        <v>212</v>
      </c>
      <c r="O121" s="5">
        <v>13350.43</v>
      </c>
      <c r="P121" s="5" t="s">
        <v>212</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213</v>
      </c>
      <c r="AE121" s="3">
        <v>45473</v>
      </c>
    </row>
    <row r="122" spans="1:31" x14ac:dyDescent="0.25">
      <c r="A122" s="5">
        <v>2024</v>
      </c>
      <c r="B122" s="3">
        <v>45383</v>
      </c>
      <c r="C122" s="3">
        <v>45473</v>
      </c>
      <c r="D122" s="5" t="s">
        <v>84</v>
      </c>
      <c r="E122" s="5">
        <v>199</v>
      </c>
      <c r="F122" s="5" t="s">
        <v>320</v>
      </c>
      <c r="G122" s="5" t="s">
        <v>321</v>
      </c>
      <c r="H122" s="5" t="s">
        <v>225</v>
      </c>
      <c r="I122" s="5" t="s">
        <v>663</v>
      </c>
      <c r="J122" s="5" t="s">
        <v>664</v>
      </c>
      <c r="K122" s="5" t="s">
        <v>451</v>
      </c>
      <c r="L122" s="5" t="s">
        <v>91</v>
      </c>
      <c r="M122" s="5">
        <v>15437</v>
      </c>
      <c r="N122" s="5" t="s">
        <v>212</v>
      </c>
      <c r="O122" s="5">
        <v>12646.09</v>
      </c>
      <c r="P122" s="5" t="s">
        <v>212</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213</v>
      </c>
      <c r="AE122" s="3">
        <v>45473</v>
      </c>
    </row>
    <row r="123" spans="1:31" x14ac:dyDescent="0.25">
      <c r="A123" s="5">
        <v>2024</v>
      </c>
      <c r="B123" s="3">
        <v>45383</v>
      </c>
      <c r="C123" s="3">
        <v>45473</v>
      </c>
      <c r="D123" s="5" t="s">
        <v>84</v>
      </c>
      <c r="E123" s="5">
        <v>199</v>
      </c>
      <c r="F123" s="5" t="s">
        <v>320</v>
      </c>
      <c r="G123" s="5" t="s">
        <v>321</v>
      </c>
      <c r="H123" s="5" t="s">
        <v>225</v>
      </c>
      <c r="I123" s="5" t="s">
        <v>665</v>
      </c>
      <c r="J123" s="5" t="s">
        <v>666</v>
      </c>
      <c r="K123" s="5" t="s">
        <v>627</v>
      </c>
      <c r="L123" s="5" t="s">
        <v>92</v>
      </c>
      <c r="M123" s="5">
        <v>16470</v>
      </c>
      <c r="N123" s="5" t="s">
        <v>212</v>
      </c>
      <c r="O123" s="5">
        <v>13350.43</v>
      </c>
      <c r="P123" s="5" t="s">
        <v>212</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213</v>
      </c>
      <c r="AE123" s="3">
        <v>45473</v>
      </c>
    </row>
    <row r="124" spans="1:31" x14ac:dyDescent="0.25">
      <c r="A124" s="5">
        <v>2024</v>
      </c>
      <c r="B124" s="3">
        <v>45383</v>
      </c>
      <c r="C124" s="3">
        <v>45473</v>
      </c>
      <c r="D124" s="5" t="s">
        <v>84</v>
      </c>
      <c r="E124" s="5">
        <v>199</v>
      </c>
      <c r="F124" s="5" t="s">
        <v>320</v>
      </c>
      <c r="G124" s="5" t="s">
        <v>321</v>
      </c>
      <c r="H124" s="5" t="s">
        <v>225</v>
      </c>
      <c r="I124" s="5" t="s">
        <v>667</v>
      </c>
      <c r="J124" s="5" t="s">
        <v>668</v>
      </c>
      <c r="K124" s="5" t="s">
        <v>669</v>
      </c>
      <c r="L124" s="5" t="s">
        <v>92</v>
      </c>
      <c r="M124" s="5">
        <v>16470</v>
      </c>
      <c r="N124" s="5" t="s">
        <v>212</v>
      </c>
      <c r="O124" s="5">
        <v>13350.43</v>
      </c>
      <c r="P124" s="5" t="s">
        <v>212</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213</v>
      </c>
      <c r="AE124" s="3">
        <v>45473</v>
      </c>
    </row>
    <row r="125" spans="1:31" x14ac:dyDescent="0.25">
      <c r="A125" s="5">
        <v>2024</v>
      </c>
      <c r="B125" s="3">
        <v>45383</v>
      </c>
      <c r="C125" s="3">
        <v>45473</v>
      </c>
      <c r="D125" s="5" t="s">
        <v>84</v>
      </c>
      <c r="E125" s="5">
        <v>199</v>
      </c>
      <c r="F125" s="5" t="s">
        <v>320</v>
      </c>
      <c r="G125" s="5" t="s">
        <v>321</v>
      </c>
      <c r="H125" s="5" t="s">
        <v>225</v>
      </c>
      <c r="I125" s="5" t="s">
        <v>670</v>
      </c>
      <c r="J125" s="5" t="s">
        <v>442</v>
      </c>
      <c r="K125" s="5" t="s">
        <v>503</v>
      </c>
      <c r="L125" s="5" t="s">
        <v>92</v>
      </c>
      <c r="M125" s="5">
        <v>16470</v>
      </c>
      <c r="N125" s="5" t="s">
        <v>212</v>
      </c>
      <c r="O125" s="5">
        <v>13350.43</v>
      </c>
      <c r="P125" s="5" t="s">
        <v>212</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213</v>
      </c>
      <c r="AE125" s="3">
        <v>45473</v>
      </c>
    </row>
    <row r="126" spans="1:31" x14ac:dyDescent="0.25">
      <c r="A126" s="5">
        <v>2024</v>
      </c>
      <c r="B126" s="3">
        <v>45383</v>
      </c>
      <c r="C126" s="3">
        <v>45473</v>
      </c>
      <c r="D126" s="5" t="s">
        <v>84</v>
      </c>
      <c r="E126" s="5">
        <v>199</v>
      </c>
      <c r="F126" s="5" t="s">
        <v>320</v>
      </c>
      <c r="G126" s="5" t="s">
        <v>321</v>
      </c>
      <c r="H126" s="5" t="s">
        <v>225</v>
      </c>
      <c r="I126" s="5" t="s">
        <v>488</v>
      </c>
      <c r="J126" s="5" t="s">
        <v>671</v>
      </c>
      <c r="K126" s="5" t="s">
        <v>672</v>
      </c>
      <c r="L126" s="5" t="s">
        <v>91</v>
      </c>
      <c r="M126" s="5">
        <v>16470</v>
      </c>
      <c r="N126" s="5" t="s">
        <v>212</v>
      </c>
      <c r="O126" s="5">
        <v>13350.43</v>
      </c>
      <c r="P126" s="5" t="s">
        <v>212</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213</v>
      </c>
      <c r="AE126" s="3">
        <v>45473</v>
      </c>
    </row>
    <row r="127" spans="1:31" x14ac:dyDescent="0.25">
      <c r="A127" s="5">
        <v>2024</v>
      </c>
      <c r="B127" s="3">
        <v>45383</v>
      </c>
      <c r="C127" s="3">
        <v>45473</v>
      </c>
      <c r="D127" s="5" t="s">
        <v>84</v>
      </c>
      <c r="E127" s="5">
        <v>199</v>
      </c>
      <c r="F127" s="5" t="s">
        <v>320</v>
      </c>
      <c r="G127" s="5" t="s">
        <v>321</v>
      </c>
      <c r="H127" s="5" t="s">
        <v>225</v>
      </c>
      <c r="I127" s="5" t="s">
        <v>517</v>
      </c>
      <c r="J127" s="5" t="s">
        <v>443</v>
      </c>
      <c r="K127" s="5" t="s">
        <v>627</v>
      </c>
      <c r="L127" s="5" t="s">
        <v>92</v>
      </c>
      <c r="M127" s="5">
        <v>16470</v>
      </c>
      <c r="N127" s="5" t="s">
        <v>212</v>
      </c>
      <c r="O127" s="5">
        <v>13350.43</v>
      </c>
      <c r="P127" s="5" t="s">
        <v>212</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213</v>
      </c>
      <c r="AE127" s="3">
        <v>45473</v>
      </c>
    </row>
    <row r="128" spans="1:31" x14ac:dyDescent="0.25">
      <c r="A128" s="5">
        <v>2024</v>
      </c>
      <c r="B128" s="3">
        <v>45383</v>
      </c>
      <c r="C128" s="3">
        <v>45473</v>
      </c>
      <c r="D128" s="5" t="s">
        <v>84</v>
      </c>
      <c r="E128" s="5">
        <v>199</v>
      </c>
      <c r="F128" s="5" t="s">
        <v>320</v>
      </c>
      <c r="G128" s="5" t="s">
        <v>321</v>
      </c>
      <c r="H128" s="5" t="s">
        <v>225</v>
      </c>
      <c r="I128" s="5" t="s">
        <v>673</v>
      </c>
      <c r="J128" s="5" t="s">
        <v>443</v>
      </c>
      <c r="K128" s="5" t="s">
        <v>443</v>
      </c>
      <c r="L128" s="5" t="s">
        <v>92</v>
      </c>
      <c r="M128" s="5">
        <v>16470</v>
      </c>
      <c r="N128" s="5" t="s">
        <v>212</v>
      </c>
      <c r="O128" s="5">
        <v>13350.43</v>
      </c>
      <c r="P128" s="5" t="s">
        <v>212</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213</v>
      </c>
      <c r="AE128" s="3">
        <v>45473</v>
      </c>
    </row>
    <row r="129" spans="1:31" x14ac:dyDescent="0.25">
      <c r="A129" s="5">
        <v>2024</v>
      </c>
      <c r="B129" s="3">
        <v>45383</v>
      </c>
      <c r="C129" s="3">
        <v>45473</v>
      </c>
      <c r="D129" s="5" t="s">
        <v>84</v>
      </c>
      <c r="E129" s="5">
        <v>199</v>
      </c>
      <c r="F129" s="5" t="s">
        <v>320</v>
      </c>
      <c r="G129" s="5" t="s">
        <v>321</v>
      </c>
      <c r="H129" s="5" t="s">
        <v>225</v>
      </c>
      <c r="I129" s="5" t="s">
        <v>674</v>
      </c>
      <c r="J129" s="5" t="s">
        <v>675</v>
      </c>
      <c r="K129" s="5" t="s">
        <v>451</v>
      </c>
      <c r="L129" s="5" t="s">
        <v>91</v>
      </c>
      <c r="M129" s="5">
        <v>16470</v>
      </c>
      <c r="N129" s="5" t="s">
        <v>212</v>
      </c>
      <c r="O129" s="5">
        <v>13350.43</v>
      </c>
      <c r="P129" s="5" t="s">
        <v>212</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213</v>
      </c>
      <c r="AE129" s="3">
        <v>45473</v>
      </c>
    </row>
    <row r="130" spans="1:31" x14ac:dyDescent="0.25">
      <c r="A130" s="5">
        <v>2024</v>
      </c>
      <c r="B130" s="3">
        <v>45383</v>
      </c>
      <c r="C130" s="3">
        <v>45473</v>
      </c>
      <c r="D130" s="5" t="s">
        <v>84</v>
      </c>
      <c r="E130" s="5">
        <v>199</v>
      </c>
      <c r="F130" s="5" t="s">
        <v>320</v>
      </c>
      <c r="G130" s="5" t="s">
        <v>321</v>
      </c>
      <c r="H130" s="5" t="s">
        <v>225</v>
      </c>
      <c r="I130" s="5" t="s">
        <v>676</v>
      </c>
      <c r="J130" s="5" t="s">
        <v>503</v>
      </c>
      <c r="K130" s="5" t="s">
        <v>451</v>
      </c>
      <c r="L130" s="5" t="s">
        <v>92</v>
      </c>
      <c r="M130" s="5">
        <v>16470</v>
      </c>
      <c r="N130" s="5" t="s">
        <v>212</v>
      </c>
      <c r="O130" s="5">
        <v>13350.43</v>
      </c>
      <c r="P130" s="5" t="s">
        <v>212</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213</v>
      </c>
      <c r="AE130" s="3">
        <v>45473</v>
      </c>
    </row>
    <row r="131" spans="1:31" x14ac:dyDescent="0.25">
      <c r="A131" s="5">
        <v>2024</v>
      </c>
      <c r="B131" s="3">
        <v>45383</v>
      </c>
      <c r="C131" s="3">
        <v>45473</v>
      </c>
      <c r="D131" s="5" t="s">
        <v>84</v>
      </c>
      <c r="E131" s="5">
        <v>199</v>
      </c>
      <c r="F131" s="5" t="s">
        <v>320</v>
      </c>
      <c r="G131" s="5" t="s">
        <v>321</v>
      </c>
      <c r="H131" s="5" t="s">
        <v>225</v>
      </c>
      <c r="I131" s="5" t="s">
        <v>677</v>
      </c>
      <c r="J131" s="5" t="s">
        <v>503</v>
      </c>
      <c r="K131" s="5" t="s">
        <v>484</v>
      </c>
      <c r="L131" s="5" t="s">
        <v>92</v>
      </c>
      <c r="M131" s="5">
        <v>15437</v>
      </c>
      <c r="N131" s="5" t="s">
        <v>212</v>
      </c>
      <c r="O131" s="5">
        <v>12646.09</v>
      </c>
      <c r="P131" s="5" t="s">
        <v>212</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213</v>
      </c>
      <c r="AE131" s="3">
        <v>45473</v>
      </c>
    </row>
    <row r="132" spans="1:31" x14ac:dyDescent="0.25">
      <c r="A132" s="5">
        <v>2024</v>
      </c>
      <c r="B132" s="3">
        <v>45383</v>
      </c>
      <c r="C132" s="3">
        <v>45473</v>
      </c>
      <c r="D132" s="5" t="s">
        <v>84</v>
      </c>
      <c r="E132" s="5">
        <v>199</v>
      </c>
      <c r="F132" s="5" t="s">
        <v>320</v>
      </c>
      <c r="G132" s="5" t="s">
        <v>321</v>
      </c>
      <c r="H132" s="5" t="s">
        <v>225</v>
      </c>
      <c r="I132" s="5" t="s">
        <v>678</v>
      </c>
      <c r="J132" s="5" t="s">
        <v>605</v>
      </c>
      <c r="K132" s="5" t="s">
        <v>497</v>
      </c>
      <c r="L132" s="5" t="s">
        <v>91</v>
      </c>
      <c r="M132" s="5">
        <v>16470</v>
      </c>
      <c r="N132" s="5" t="s">
        <v>212</v>
      </c>
      <c r="O132" s="5">
        <v>13350.43</v>
      </c>
      <c r="P132" s="5" t="s">
        <v>212</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213</v>
      </c>
      <c r="AE132" s="3">
        <v>45473</v>
      </c>
    </row>
    <row r="133" spans="1:31" x14ac:dyDescent="0.25">
      <c r="A133" s="5">
        <v>2024</v>
      </c>
      <c r="B133" s="3">
        <v>45383</v>
      </c>
      <c r="C133" s="3">
        <v>45473</v>
      </c>
      <c r="D133" s="5" t="s">
        <v>84</v>
      </c>
      <c r="E133" s="5">
        <v>199</v>
      </c>
      <c r="F133" s="5" t="s">
        <v>320</v>
      </c>
      <c r="G133" s="5" t="s">
        <v>321</v>
      </c>
      <c r="H133" s="5" t="s">
        <v>225</v>
      </c>
      <c r="I133" s="5" t="s">
        <v>679</v>
      </c>
      <c r="J133" s="5" t="s">
        <v>680</v>
      </c>
      <c r="K133" s="5" t="s">
        <v>503</v>
      </c>
      <c r="L133" s="5" t="s">
        <v>92</v>
      </c>
      <c r="M133" s="5">
        <v>16470</v>
      </c>
      <c r="N133" s="5" t="s">
        <v>212</v>
      </c>
      <c r="O133" s="5">
        <v>13350.43</v>
      </c>
      <c r="P133" s="5" t="s">
        <v>212</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213</v>
      </c>
      <c r="AE133" s="3">
        <v>45473</v>
      </c>
    </row>
    <row r="134" spans="1:31" x14ac:dyDescent="0.25">
      <c r="A134" s="5">
        <v>2024</v>
      </c>
      <c r="B134" s="3">
        <v>45383</v>
      </c>
      <c r="C134" s="3">
        <v>45473</v>
      </c>
      <c r="D134" s="5" t="s">
        <v>84</v>
      </c>
      <c r="E134" s="5">
        <v>199</v>
      </c>
      <c r="F134" s="5" t="s">
        <v>320</v>
      </c>
      <c r="G134" s="5" t="s">
        <v>321</v>
      </c>
      <c r="H134" s="5" t="s">
        <v>225</v>
      </c>
      <c r="I134" s="5" t="s">
        <v>681</v>
      </c>
      <c r="J134" s="5" t="s">
        <v>682</v>
      </c>
      <c r="K134" s="5" t="s">
        <v>683</v>
      </c>
      <c r="L134" s="5" t="s">
        <v>92</v>
      </c>
      <c r="M134" s="5">
        <v>15437</v>
      </c>
      <c r="N134" s="5" t="s">
        <v>212</v>
      </c>
      <c r="O134" s="5">
        <v>12646.09</v>
      </c>
      <c r="P134" s="5" t="s">
        <v>212</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213</v>
      </c>
      <c r="AE134" s="3">
        <v>45473</v>
      </c>
    </row>
    <row r="135" spans="1:31" x14ac:dyDescent="0.25">
      <c r="A135" s="5">
        <v>2024</v>
      </c>
      <c r="B135" s="3">
        <v>45383</v>
      </c>
      <c r="C135" s="3">
        <v>45473</v>
      </c>
      <c r="D135" s="5" t="s">
        <v>84</v>
      </c>
      <c r="E135" s="5">
        <v>199</v>
      </c>
      <c r="F135" s="5" t="s">
        <v>318</v>
      </c>
      <c r="G135" s="5" t="s">
        <v>319</v>
      </c>
      <c r="H135" s="5" t="s">
        <v>225</v>
      </c>
      <c r="I135" s="5" t="s">
        <v>684</v>
      </c>
      <c r="J135" s="5" t="s">
        <v>449</v>
      </c>
      <c r="K135" s="5" t="s">
        <v>685</v>
      </c>
      <c r="L135" s="5" t="s">
        <v>91</v>
      </c>
      <c r="M135" s="5">
        <v>16470</v>
      </c>
      <c r="N135" s="5" t="s">
        <v>212</v>
      </c>
      <c r="O135" s="5">
        <v>13350.43</v>
      </c>
      <c r="P135" s="5" t="s">
        <v>212</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213</v>
      </c>
      <c r="AE135" s="3">
        <v>45473</v>
      </c>
    </row>
    <row r="136" spans="1:31" x14ac:dyDescent="0.25">
      <c r="A136" s="5">
        <v>2024</v>
      </c>
      <c r="B136" s="3">
        <v>45383</v>
      </c>
      <c r="C136" s="3">
        <v>45473</v>
      </c>
      <c r="D136" s="5" t="s">
        <v>84</v>
      </c>
      <c r="E136" s="5">
        <v>199</v>
      </c>
      <c r="F136" s="5" t="s">
        <v>320</v>
      </c>
      <c r="G136" s="5" t="s">
        <v>321</v>
      </c>
      <c r="H136" s="5" t="s">
        <v>225</v>
      </c>
      <c r="I136" s="5" t="s">
        <v>686</v>
      </c>
      <c r="J136" s="5" t="s">
        <v>449</v>
      </c>
      <c r="K136" s="5" t="s">
        <v>576</v>
      </c>
      <c r="L136" s="5" t="s">
        <v>92</v>
      </c>
      <c r="M136" s="5">
        <v>16470</v>
      </c>
      <c r="N136" s="5" t="s">
        <v>212</v>
      </c>
      <c r="O136" s="5">
        <v>13350.43</v>
      </c>
      <c r="P136" s="5" t="s">
        <v>212</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213</v>
      </c>
      <c r="AE136" s="3">
        <v>45473</v>
      </c>
    </row>
    <row r="137" spans="1:31" x14ac:dyDescent="0.25">
      <c r="A137" s="5">
        <v>2024</v>
      </c>
      <c r="B137" s="3">
        <v>45383</v>
      </c>
      <c r="C137" s="3">
        <v>45473</v>
      </c>
      <c r="D137" s="5" t="s">
        <v>84</v>
      </c>
      <c r="E137" s="5">
        <v>199</v>
      </c>
      <c r="F137" s="5" t="s">
        <v>324</v>
      </c>
      <c r="G137" s="5" t="s">
        <v>324</v>
      </c>
      <c r="H137" s="5" t="s">
        <v>225</v>
      </c>
      <c r="I137" s="5" t="s">
        <v>687</v>
      </c>
      <c r="J137" s="5" t="s">
        <v>688</v>
      </c>
      <c r="K137" s="5" t="s">
        <v>464</v>
      </c>
      <c r="L137" s="5" t="s">
        <v>91</v>
      </c>
      <c r="M137" s="5">
        <v>16470</v>
      </c>
      <c r="N137" s="5" t="s">
        <v>212</v>
      </c>
      <c r="O137" s="5">
        <v>13350.43</v>
      </c>
      <c r="P137" s="5" t="s">
        <v>212</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213</v>
      </c>
      <c r="AE137" s="3">
        <v>45473</v>
      </c>
    </row>
    <row r="138" spans="1:31" x14ac:dyDescent="0.25">
      <c r="A138" s="5">
        <v>2024</v>
      </c>
      <c r="B138" s="3">
        <v>45383</v>
      </c>
      <c r="C138" s="3">
        <v>45473</v>
      </c>
      <c r="D138" s="5" t="s">
        <v>84</v>
      </c>
      <c r="E138" s="5">
        <v>199</v>
      </c>
      <c r="F138" s="5" t="s">
        <v>320</v>
      </c>
      <c r="G138" s="5" t="s">
        <v>321</v>
      </c>
      <c r="H138" s="5" t="s">
        <v>225</v>
      </c>
      <c r="I138" s="5" t="s">
        <v>689</v>
      </c>
      <c r="J138" s="5" t="s">
        <v>690</v>
      </c>
      <c r="K138" s="5" t="s">
        <v>443</v>
      </c>
      <c r="L138" s="5" t="s">
        <v>91</v>
      </c>
      <c r="M138" s="5">
        <v>15437</v>
      </c>
      <c r="N138" s="5" t="s">
        <v>212</v>
      </c>
      <c r="O138" s="5">
        <v>12646.09</v>
      </c>
      <c r="P138" s="5" t="s">
        <v>212</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213</v>
      </c>
      <c r="AE138" s="3">
        <v>45473</v>
      </c>
    </row>
    <row r="139" spans="1:31" x14ac:dyDescent="0.25">
      <c r="A139" s="5">
        <v>2024</v>
      </c>
      <c r="B139" s="3">
        <v>45383</v>
      </c>
      <c r="C139" s="3">
        <v>45473</v>
      </c>
      <c r="D139" s="5" t="s">
        <v>84</v>
      </c>
      <c r="E139" s="5">
        <v>199</v>
      </c>
      <c r="F139" s="5" t="s">
        <v>320</v>
      </c>
      <c r="G139" s="5" t="s">
        <v>321</v>
      </c>
      <c r="H139" s="5" t="s">
        <v>225</v>
      </c>
      <c r="I139" s="5" t="s">
        <v>499</v>
      </c>
      <c r="J139" s="5" t="s">
        <v>530</v>
      </c>
      <c r="K139" s="5" t="s">
        <v>576</v>
      </c>
      <c r="L139" s="5" t="s">
        <v>91</v>
      </c>
      <c r="M139" s="5">
        <v>16470</v>
      </c>
      <c r="N139" s="5" t="s">
        <v>212</v>
      </c>
      <c r="O139" s="5">
        <v>13350.43</v>
      </c>
      <c r="P139" s="5" t="s">
        <v>212</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213</v>
      </c>
      <c r="AE139" s="3">
        <v>45473</v>
      </c>
    </row>
    <row r="140" spans="1:31" x14ac:dyDescent="0.25">
      <c r="A140" s="5">
        <v>2024</v>
      </c>
      <c r="B140" s="3">
        <v>45383</v>
      </c>
      <c r="C140" s="3">
        <v>45473</v>
      </c>
      <c r="D140" s="5" t="s">
        <v>84</v>
      </c>
      <c r="E140" s="5">
        <v>199</v>
      </c>
      <c r="F140" s="5" t="s">
        <v>320</v>
      </c>
      <c r="G140" s="5" t="s">
        <v>321</v>
      </c>
      <c r="H140" s="5" t="s">
        <v>225</v>
      </c>
      <c r="I140" s="5" t="s">
        <v>691</v>
      </c>
      <c r="J140" s="5" t="s">
        <v>530</v>
      </c>
      <c r="K140" s="5" t="s">
        <v>692</v>
      </c>
      <c r="L140" s="5" t="s">
        <v>92</v>
      </c>
      <c r="M140" s="5">
        <v>16470</v>
      </c>
      <c r="N140" s="5" t="s">
        <v>212</v>
      </c>
      <c r="O140" s="5">
        <v>13350.43</v>
      </c>
      <c r="P140" s="5" t="s">
        <v>212</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213</v>
      </c>
      <c r="AE140" s="3">
        <v>45473</v>
      </c>
    </row>
    <row r="141" spans="1:31" x14ac:dyDescent="0.25">
      <c r="A141" s="5">
        <v>2024</v>
      </c>
      <c r="B141" s="3">
        <v>45383</v>
      </c>
      <c r="C141" s="3">
        <v>45473</v>
      </c>
      <c r="D141" s="5" t="s">
        <v>84</v>
      </c>
      <c r="E141" s="5">
        <v>199</v>
      </c>
      <c r="F141" s="5" t="s">
        <v>320</v>
      </c>
      <c r="G141" s="5" t="s">
        <v>321</v>
      </c>
      <c r="H141" s="5" t="s">
        <v>225</v>
      </c>
      <c r="I141" s="5" t="s">
        <v>499</v>
      </c>
      <c r="J141" s="5" t="s">
        <v>693</v>
      </c>
      <c r="K141" s="5" t="s">
        <v>449</v>
      </c>
      <c r="L141" s="5" t="s">
        <v>91</v>
      </c>
      <c r="M141" s="5">
        <v>16470</v>
      </c>
      <c r="N141" s="5" t="s">
        <v>212</v>
      </c>
      <c r="O141" s="5">
        <v>13350.43</v>
      </c>
      <c r="P141" s="5" t="s">
        <v>212</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213</v>
      </c>
      <c r="AE141" s="3">
        <v>45473</v>
      </c>
    </row>
    <row r="142" spans="1:31" x14ac:dyDescent="0.25">
      <c r="A142" s="5">
        <v>2024</v>
      </c>
      <c r="B142" s="3">
        <v>45383</v>
      </c>
      <c r="C142" s="3">
        <v>45473</v>
      </c>
      <c r="D142" s="5" t="s">
        <v>84</v>
      </c>
      <c r="E142" s="5">
        <v>199</v>
      </c>
      <c r="F142" s="5" t="s">
        <v>320</v>
      </c>
      <c r="G142" s="5" t="s">
        <v>321</v>
      </c>
      <c r="H142" s="5" t="s">
        <v>225</v>
      </c>
      <c r="I142" s="5" t="s">
        <v>694</v>
      </c>
      <c r="J142" s="5" t="s">
        <v>451</v>
      </c>
      <c r="K142" s="5" t="s">
        <v>695</v>
      </c>
      <c r="L142" s="5" t="s">
        <v>92</v>
      </c>
      <c r="M142" s="5">
        <v>15437</v>
      </c>
      <c r="N142" s="5" t="s">
        <v>212</v>
      </c>
      <c r="O142" s="5">
        <v>12646.09</v>
      </c>
      <c r="P142" s="5" t="s">
        <v>212</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213</v>
      </c>
      <c r="AE142" s="3">
        <v>45473</v>
      </c>
    </row>
    <row r="143" spans="1:31" x14ac:dyDescent="0.25">
      <c r="A143" s="5">
        <v>2024</v>
      </c>
      <c r="B143" s="3">
        <v>45383</v>
      </c>
      <c r="C143" s="3">
        <v>45473</v>
      </c>
      <c r="D143" s="5" t="s">
        <v>84</v>
      </c>
      <c r="E143" s="5">
        <v>199</v>
      </c>
      <c r="F143" s="5" t="s">
        <v>320</v>
      </c>
      <c r="G143" s="5" t="s">
        <v>321</v>
      </c>
      <c r="H143" s="5" t="s">
        <v>225</v>
      </c>
      <c r="I143" s="5" t="s">
        <v>696</v>
      </c>
      <c r="J143" s="5" t="s">
        <v>451</v>
      </c>
      <c r="K143" s="5" t="s">
        <v>697</v>
      </c>
      <c r="L143" s="5" t="s">
        <v>91</v>
      </c>
      <c r="M143" s="5">
        <v>15437</v>
      </c>
      <c r="N143" s="5" t="s">
        <v>212</v>
      </c>
      <c r="O143" s="5">
        <v>12646.09</v>
      </c>
      <c r="P143" s="5" t="s">
        <v>212</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213</v>
      </c>
      <c r="AE143" s="3">
        <v>45473</v>
      </c>
    </row>
    <row r="144" spans="1:31" x14ac:dyDescent="0.25">
      <c r="A144" s="5">
        <v>2024</v>
      </c>
      <c r="B144" s="3">
        <v>45383</v>
      </c>
      <c r="C144" s="3">
        <v>45473</v>
      </c>
      <c r="D144" s="5" t="s">
        <v>84</v>
      </c>
      <c r="E144" s="5">
        <v>199</v>
      </c>
      <c r="F144" s="5" t="s">
        <v>320</v>
      </c>
      <c r="G144" s="5" t="s">
        <v>321</v>
      </c>
      <c r="H144" s="5" t="s">
        <v>225</v>
      </c>
      <c r="I144" s="5" t="s">
        <v>698</v>
      </c>
      <c r="J144" s="5" t="s">
        <v>566</v>
      </c>
      <c r="K144" s="5" t="s">
        <v>699</v>
      </c>
      <c r="L144" s="5" t="s">
        <v>92</v>
      </c>
      <c r="M144" s="5">
        <v>16470</v>
      </c>
      <c r="N144" s="5" t="s">
        <v>212</v>
      </c>
      <c r="O144" s="5">
        <v>13350.43</v>
      </c>
      <c r="P144" s="5" t="s">
        <v>212</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213</v>
      </c>
      <c r="AE144" s="3">
        <v>45473</v>
      </c>
    </row>
    <row r="145" spans="1:31" x14ac:dyDescent="0.25">
      <c r="A145" s="5">
        <v>2024</v>
      </c>
      <c r="B145" s="3">
        <v>45383</v>
      </c>
      <c r="C145" s="3">
        <v>45473</v>
      </c>
      <c r="D145" s="5" t="s">
        <v>84</v>
      </c>
      <c r="E145" s="5">
        <v>199</v>
      </c>
      <c r="F145" s="5" t="s">
        <v>320</v>
      </c>
      <c r="G145" s="5" t="s">
        <v>321</v>
      </c>
      <c r="H145" s="5" t="s">
        <v>225</v>
      </c>
      <c r="I145" s="5" t="s">
        <v>612</v>
      </c>
      <c r="J145" s="5" t="s">
        <v>592</v>
      </c>
      <c r="K145" s="5" t="s">
        <v>700</v>
      </c>
      <c r="L145" s="5" t="s">
        <v>91</v>
      </c>
      <c r="M145" s="5">
        <v>16470</v>
      </c>
      <c r="N145" s="5" t="s">
        <v>212</v>
      </c>
      <c r="O145" s="5">
        <v>13350.43</v>
      </c>
      <c r="P145" s="5" t="s">
        <v>212</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213</v>
      </c>
      <c r="AE145" s="3">
        <v>45473</v>
      </c>
    </row>
    <row r="146" spans="1:31" x14ac:dyDescent="0.25">
      <c r="A146" s="5">
        <v>2024</v>
      </c>
      <c r="B146" s="3">
        <v>45383</v>
      </c>
      <c r="C146" s="3">
        <v>45473</v>
      </c>
      <c r="D146" s="5" t="s">
        <v>84</v>
      </c>
      <c r="E146" s="5">
        <v>199</v>
      </c>
      <c r="F146" s="5" t="s">
        <v>320</v>
      </c>
      <c r="G146" s="5" t="s">
        <v>321</v>
      </c>
      <c r="H146" s="5" t="s">
        <v>225</v>
      </c>
      <c r="I146" s="5" t="s">
        <v>701</v>
      </c>
      <c r="J146" s="5" t="s">
        <v>702</v>
      </c>
      <c r="K146" s="5" t="s">
        <v>703</v>
      </c>
      <c r="L146" s="5" t="s">
        <v>92</v>
      </c>
      <c r="M146" s="5">
        <v>16470</v>
      </c>
      <c r="N146" s="5" t="s">
        <v>212</v>
      </c>
      <c r="O146" s="5">
        <v>13350.43</v>
      </c>
      <c r="P146" s="5" t="s">
        <v>212</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213</v>
      </c>
      <c r="AE146" s="3">
        <v>45473</v>
      </c>
    </row>
    <row r="147" spans="1:31" x14ac:dyDescent="0.25">
      <c r="A147" s="5">
        <v>2024</v>
      </c>
      <c r="B147" s="3">
        <v>45383</v>
      </c>
      <c r="C147" s="3">
        <v>45473</v>
      </c>
      <c r="D147" s="5" t="s">
        <v>84</v>
      </c>
      <c r="E147" s="5">
        <v>199</v>
      </c>
      <c r="F147" s="5" t="s">
        <v>320</v>
      </c>
      <c r="G147" s="5" t="s">
        <v>321</v>
      </c>
      <c r="H147" s="5" t="s">
        <v>225</v>
      </c>
      <c r="I147" s="5" t="s">
        <v>704</v>
      </c>
      <c r="J147" s="5" t="s">
        <v>705</v>
      </c>
      <c r="K147" s="5" t="s">
        <v>440</v>
      </c>
      <c r="L147" s="5" t="s">
        <v>92</v>
      </c>
      <c r="M147" s="5">
        <v>16470</v>
      </c>
      <c r="N147" s="5" t="s">
        <v>212</v>
      </c>
      <c r="O147" s="5">
        <v>13350.43</v>
      </c>
      <c r="P147" s="5" t="s">
        <v>212</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213</v>
      </c>
      <c r="AE147" s="3">
        <v>45473</v>
      </c>
    </row>
    <row r="148" spans="1:31" x14ac:dyDescent="0.25">
      <c r="A148" s="5">
        <v>2024</v>
      </c>
      <c r="B148" s="3">
        <v>45383</v>
      </c>
      <c r="C148" s="3">
        <v>45473</v>
      </c>
      <c r="D148" s="5" t="s">
        <v>84</v>
      </c>
      <c r="E148" s="5">
        <v>199</v>
      </c>
      <c r="F148" s="5" t="s">
        <v>320</v>
      </c>
      <c r="G148" s="5" t="s">
        <v>321</v>
      </c>
      <c r="H148" s="5" t="s">
        <v>225</v>
      </c>
      <c r="I148" s="5" t="s">
        <v>678</v>
      </c>
      <c r="J148" s="5" t="s">
        <v>453</v>
      </c>
      <c r="K148" s="5" t="s">
        <v>706</v>
      </c>
      <c r="L148" s="5" t="s">
        <v>91</v>
      </c>
      <c r="M148" s="5">
        <v>16470</v>
      </c>
      <c r="N148" s="5" t="s">
        <v>212</v>
      </c>
      <c r="O148" s="5">
        <v>13350.43</v>
      </c>
      <c r="P148" s="5" t="s">
        <v>212</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213</v>
      </c>
      <c r="AE148" s="3">
        <v>45473</v>
      </c>
    </row>
    <row r="149" spans="1:31" x14ac:dyDescent="0.25">
      <c r="A149" s="5">
        <v>2024</v>
      </c>
      <c r="B149" s="3">
        <v>45383</v>
      </c>
      <c r="C149" s="3">
        <v>45473</v>
      </c>
      <c r="D149" s="5" t="s">
        <v>84</v>
      </c>
      <c r="E149" s="5">
        <v>199</v>
      </c>
      <c r="F149" s="5" t="s">
        <v>320</v>
      </c>
      <c r="G149" s="5" t="s">
        <v>321</v>
      </c>
      <c r="H149" s="5" t="s">
        <v>225</v>
      </c>
      <c r="I149" s="5" t="s">
        <v>707</v>
      </c>
      <c r="J149" s="5" t="s">
        <v>708</v>
      </c>
      <c r="K149" s="5" t="s">
        <v>449</v>
      </c>
      <c r="L149" s="5" t="s">
        <v>91</v>
      </c>
      <c r="M149" s="5">
        <v>16470</v>
      </c>
      <c r="N149" s="5" t="s">
        <v>212</v>
      </c>
      <c r="O149" s="5">
        <v>13350.43</v>
      </c>
      <c r="P149" s="5" t="s">
        <v>212</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213</v>
      </c>
      <c r="AE149" s="3">
        <v>45473</v>
      </c>
    </row>
    <row r="150" spans="1:31" x14ac:dyDescent="0.25">
      <c r="A150" s="5">
        <v>2024</v>
      </c>
      <c r="B150" s="3">
        <v>45383</v>
      </c>
      <c r="C150" s="3">
        <v>45473</v>
      </c>
      <c r="D150" s="5" t="s">
        <v>84</v>
      </c>
      <c r="E150" s="5">
        <v>199</v>
      </c>
      <c r="F150" s="5" t="s">
        <v>320</v>
      </c>
      <c r="G150" s="5" t="s">
        <v>321</v>
      </c>
      <c r="H150" s="5" t="s">
        <v>225</v>
      </c>
      <c r="I150" s="5" t="s">
        <v>709</v>
      </c>
      <c r="J150" s="5" t="s">
        <v>710</v>
      </c>
      <c r="K150" s="5" t="s">
        <v>550</v>
      </c>
      <c r="L150" s="5" t="s">
        <v>92</v>
      </c>
      <c r="M150" s="5">
        <v>15437</v>
      </c>
      <c r="N150" s="5" t="s">
        <v>212</v>
      </c>
      <c r="O150" s="5">
        <v>12646.09</v>
      </c>
      <c r="P150" s="5" t="s">
        <v>212</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213</v>
      </c>
      <c r="AE150" s="3">
        <v>45473</v>
      </c>
    </row>
    <row r="151" spans="1:31" x14ac:dyDescent="0.25">
      <c r="A151" s="5">
        <v>2024</v>
      </c>
      <c r="B151" s="3">
        <v>45383</v>
      </c>
      <c r="C151" s="3">
        <v>45473</v>
      </c>
      <c r="D151" s="5" t="s">
        <v>84</v>
      </c>
      <c r="E151" s="5">
        <v>199</v>
      </c>
      <c r="F151" s="5" t="s">
        <v>320</v>
      </c>
      <c r="G151" s="5" t="s">
        <v>321</v>
      </c>
      <c r="H151" s="5" t="s">
        <v>225</v>
      </c>
      <c r="I151" s="5" t="s">
        <v>711</v>
      </c>
      <c r="J151" s="5" t="s">
        <v>712</v>
      </c>
      <c r="K151" s="5" t="s">
        <v>503</v>
      </c>
      <c r="L151" s="5" t="s">
        <v>91</v>
      </c>
      <c r="M151" s="5">
        <v>16470</v>
      </c>
      <c r="N151" s="5" t="s">
        <v>212</v>
      </c>
      <c r="O151" s="5">
        <v>13350.43</v>
      </c>
      <c r="P151" s="5" t="s">
        <v>212</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213</v>
      </c>
      <c r="AE151" s="3">
        <v>45473</v>
      </c>
    </row>
    <row r="152" spans="1:31" x14ac:dyDescent="0.25">
      <c r="A152" s="5">
        <v>2024</v>
      </c>
      <c r="B152" s="3">
        <v>45383</v>
      </c>
      <c r="C152" s="3">
        <v>45473</v>
      </c>
      <c r="D152" s="5" t="s">
        <v>84</v>
      </c>
      <c r="E152" s="5">
        <v>199</v>
      </c>
      <c r="F152" s="5" t="s">
        <v>318</v>
      </c>
      <c r="G152" s="5" t="s">
        <v>319</v>
      </c>
      <c r="H152" s="5" t="s">
        <v>225</v>
      </c>
      <c r="I152" s="5" t="s">
        <v>713</v>
      </c>
      <c r="J152" s="5" t="s">
        <v>497</v>
      </c>
      <c r="K152" s="5" t="s">
        <v>449</v>
      </c>
      <c r="L152" s="5" t="s">
        <v>91</v>
      </c>
      <c r="M152" s="5">
        <v>16470</v>
      </c>
      <c r="N152" s="5" t="s">
        <v>212</v>
      </c>
      <c r="O152" s="5">
        <v>13350.43</v>
      </c>
      <c r="P152" s="5" t="s">
        <v>212</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213</v>
      </c>
      <c r="AE152" s="3">
        <v>45473</v>
      </c>
    </row>
    <row r="153" spans="1:31" x14ac:dyDescent="0.25">
      <c r="A153" s="5">
        <v>2024</v>
      </c>
      <c r="B153" s="3">
        <v>45383</v>
      </c>
      <c r="C153" s="3">
        <v>45473</v>
      </c>
      <c r="D153" s="5" t="s">
        <v>84</v>
      </c>
      <c r="E153" s="5">
        <v>199</v>
      </c>
      <c r="F153" s="5" t="s">
        <v>320</v>
      </c>
      <c r="G153" s="5" t="s">
        <v>321</v>
      </c>
      <c r="H153" s="5" t="s">
        <v>225</v>
      </c>
      <c r="I153" s="5" t="s">
        <v>714</v>
      </c>
      <c r="J153" s="5" t="s">
        <v>715</v>
      </c>
      <c r="K153" s="5" t="s">
        <v>716</v>
      </c>
      <c r="L153" s="5" t="s">
        <v>92</v>
      </c>
      <c r="M153" s="5">
        <v>16470</v>
      </c>
      <c r="N153" s="5" t="s">
        <v>212</v>
      </c>
      <c r="O153" s="5">
        <v>13350.43</v>
      </c>
      <c r="P153" s="5" t="s">
        <v>212</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213</v>
      </c>
      <c r="AE153" s="3">
        <v>45473</v>
      </c>
    </row>
    <row r="154" spans="1:31" x14ac:dyDescent="0.25">
      <c r="A154" s="5">
        <v>2024</v>
      </c>
      <c r="B154" s="3">
        <v>45383</v>
      </c>
      <c r="C154" s="3">
        <v>45473</v>
      </c>
      <c r="D154" s="5" t="s">
        <v>84</v>
      </c>
      <c r="E154" s="5">
        <v>199</v>
      </c>
      <c r="F154" s="5" t="s">
        <v>320</v>
      </c>
      <c r="G154" s="5" t="s">
        <v>321</v>
      </c>
      <c r="H154" s="5" t="s">
        <v>225</v>
      </c>
      <c r="I154" s="5" t="s">
        <v>717</v>
      </c>
      <c r="J154" s="5" t="s">
        <v>718</v>
      </c>
      <c r="K154" s="5" t="s">
        <v>650</v>
      </c>
      <c r="L154" s="5" t="s">
        <v>91</v>
      </c>
      <c r="M154" s="5">
        <v>16470</v>
      </c>
      <c r="N154" s="5" t="s">
        <v>212</v>
      </c>
      <c r="O154" s="5">
        <v>13350.43</v>
      </c>
      <c r="P154" s="5" t="s">
        <v>212</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213</v>
      </c>
      <c r="AE154" s="3">
        <v>45473</v>
      </c>
    </row>
    <row r="155" spans="1:31" x14ac:dyDescent="0.25">
      <c r="A155" s="5">
        <v>2024</v>
      </c>
      <c r="B155" s="3">
        <v>45383</v>
      </c>
      <c r="C155" s="3">
        <v>45473</v>
      </c>
      <c r="D155" s="5" t="s">
        <v>84</v>
      </c>
      <c r="E155" s="5">
        <v>199</v>
      </c>
      <c r="F155" s="5" t="s">
        <v>320</v>
      </c>
      <c r="G155" s="5" t="s">
        <v>321</v>
      </c>
      <c r="H155" s="5" t="s">
        <v>225</v>
      </c>
      <c r="I155" s="5" t="s">
        <v>719</v>
      </c>
      <c r="J155" s="5" t="s">
        <v>720</v>
      </c>
      <c r="K155" s="5" t="s">
        <v>721</v>
      </c>
      <c r="L155" s="5" t="s">
        <v>92</v>
      </c>
      <c r="M155" s="5">
        <v>15437</v>
      </c>
      <c r="N155" s="5" t="s">
        <v>212</v>
      </c>
      <c r="O155" s="5">
        <v>12646.09</v>
      </c>
      <c r="P155" s="5" t="s">
        <v>212</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213</v>
      </c>
      <c r="AE155" s="3">
        <v>45473</v>
      </c>
    </row>
    <row r="156" spans="1:31" x14ac:dyDescent="0.25">
      <c r="A156" s="5">
        <v>2024</v>
      </c>
      <c r="B156" s="3">
        <v>45383</v>
      </c>
      <c r="C156" s="3">
        <v>45473</v>
      </c>
      <c r="D156" s="5" t="s">
        <v>84</v>
      </c>
      <c r="E156" s="5">
        <v>199</v>
      </c>
      <c r="F156" s="5" t="s">
        <v>320</v>
      </c>
      <c r="G156" s="5" t="s">
        <v>321</v>
      </c>
      <c r="H156" s="5" t="s">
        <v>225</v>
      </c>
      <c r="I156" s="5" t="s">
        <v>722</v>
      </c>
      <c r="J156" s="5" t="s">
        <v>723</v>
      </c>
      <c r="K156" s="5" t="s">
        <v>724</v>
      </c>
      <c r="L156" s="5" t="s">
        <v>92</v>
      </c>
      <c r="M156" s="5">
        <v>16470</v>
      </c>
      <c r="N156" s="5" t="s">
        <v>212</v>
      </c>
      <c r="O156" s="5">
        <v>13350.43</v>
      </c>
      <c r="P156" s="5" t="s">
        <v>212</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213</v>
      </c>
      <c r="AE156" s="3">
        <v>45473</v>
      </c>
    </row>
    <row r="157" spans="1:31" x14ac:dyDescent="0.25">
      <c r="A157" s="5">
        <v>2024</v>
      </c>
      <c r="B157" s="3">
        <v>45383</v>
      </c>
      <c r="C157" s="3">
        <v>45473</v>
      </c>
      <c r="D157" s="5" t="s">
        <v>84</v>
      </c>
      <c r="E157" s="5">
        <v>199</v>
      </c>
      <c r="F157" s="5" t="s">
        <v>320</v>
      </c>
      <c r="G157" s="5" t="s">
        <v>321</v>
      </c>
      <c r="H157" s="5" t="s">
        <v>225</v>
      </c>
      <c r="I157" s="5" t="s">
        <v>725</v>
      </c>
      <c r="J157" s="5" t="s">
        <v>500</v>
      </c>
      <c r="K157" s="5" t="s">
        <v>726</v>
      </c>
      <c r="L157" s="5" t="s">
        <v>91</v>
      </c>
      <c r="M157" s="5">
        <v>16470</v>
      </c>
      <c r="N157" s="5" t="s">
        <v>212</v>
      </c>
      <c r="O157" s="5">
        <v>13350.43</v>
      </c>
      <c r="P157" s="5" t="s">
        <v>212</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213</v>
      </c>
      <c r="AE157" s="3">
        <v>45473</v>
      </c>
    </row>
    <row r="158" spans="1:31" x14ac:dyDescent="0.25">
      <c r="A158" s="5">
        <v>2024</v>
      </c>
      <c r="B158" s="3">
        <v>45383</v>
      </c>
      <c r="C158" s="3">
        <v>45473</v>
      </c>
      <c r="D158" s="5" t="s">
        <v>84</v>
      </c>
      <c r="E158" s="5">
        <v>199</v>
      </c>
      <c r="F158" s="5" t="s">
        <v>320</v>
      </c>
      <c r="G158" s="5" t="s">
        <v>321</v>
      </c>
      <c r="H158" s="5" t="s">
        <v>225</v>
      </c>
      <c r="I158" s="5" t="s">
        <v>727</v>
      </c>
      <c r="J158" s="5" t="s">
        <v>500</v>
      </c>
      <c r="K158" s="5" t="s">
        <v>500</v>
      </c>
      <c r="L158" s="5" t="s">
        <v>92</v>
      </c>
      <c r="M158" s="5">
        <v>16470</v>
      </c>
      <c r="N158" s="5" t="s">
        <v>212</v>
      </c>
      <c r="O158" s="5">
        <v>13350.43</v>
      </c>
      <c r="P158" s="5" t="s">
        <v>212</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213</v>
      </c>
      <c r="AE158" s="3">
        <v>45473</v>
      </c>
    </row>
    <row r="159" spans="1:31" x14ac:dyDescent="0.25">
      <c r="A159" s="5">
        <v>2024</v>
      </c>
      <c r="B159" s="3">
        <v>45383</v>
      </c>
      <c r="C159" s="3">
        <v>45473</v>
      </c>
      <c r="D159" s="5" t="s">
        <v>84</v>
      </c>
      <c r="E159" s="5">
        <v>199</v>
      </c>
      <c r="F159" s="5" t="s">
        <v>320</v>
      </c>
      <c r="G159" s="5" t="s">
        <v>321</v>
      </c>
      <c r="H159" s="5" t="s">
        <v>225</v>
      </c>
      <c r="I159" s="5" t="s">
        <v>646</v>
      </c>
      <c r="J159" s="5" t="s">
        <v>462</v>
      </c>
      <c r="K159" s="5" t="s">
        <v>668</v>
      </c>
      <c r="L159" s="5" t="s">
        <v>92</v>
      </c>
      <c r="M159" s="5">
        <v>16470</v>
      </c>
      <c r="N159" s="5" t="s">
        <v>212</v>
      </c>
      <c r="O159" s="5">
        <v>13350.43</v>
      </c>
      <c r="P159" s="5" t="s">
        <v>212</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213</v>
      </c>
      <c r="AE159" s="3">
        <v>45473</v>
      </c>
    </row>
    <row r="160" spans="1:31" x14ac:dyDescent="0.25">
      <c r="A160" s="5">
        <v>2024</v>
      </c>
      <c r="B160" s="3">
        <v>45383</v>
      </c>
      <c r="C160" s="3">
        <v>45473</v>
      </c>
      <c r="D160" s="5" t="s">
        <v>84</v>
      </c>
      <c r="E160" s="5">
        <v>199</v>
      </c>
      <c r="F160" s="5" t="s">
        <v>320</v>
      </c>
      <c r="G160" s="5" t="s">
        <v>321</v>
      </c>
      <c r="H160" s="5" t="s">
        <v>225</v>
      </c>
      <c r="I160" s="5" t="s">
        <v>728</v>
      </c>
      <c r="J160" s="5" t="s">
        <v>462</v>
      </c>
      <c r="K160" s="5" t="s">
        <v>443</v>
      </c>
      <c r="L160" s="5" t="s">
        <v>92</v>
      </c>
      <c r="M160" s="5">
        <v>16470</v>
      </c>
      <c r="N160" s="5" t="s">
        <v>212</v>
      </c>
      <c r="O160" s="5">
        <v>13350.43</v>
      </c>
      <c r="P160" s="5" t="s">
        <v>212</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213</v>
      </c>
      <c r="AE160" s="3">
        <v>45473</v>
      </c>
    </row>
    <row r="161" spans="1:31" x14ac:dyDescent="0.25">
      <c r="A161" s="5">
        <v>2024</v>
      </c>
      <c r="B161" s="3">
        <v>45383</v>
      </c>
      <c r="C161" s="3">
        <v>45473</v>
      </c>
      <c r="D161" s="5" t="s">
        <v>84</v>
      </c>
      <c r="E161" s="5">
        <v>199</v>
      </c>
      <c r="F161" s="5" t="s">
        <v>320</v>
      </c>
      <c r="G161" s="5" t="s">
        <v>321</v>
      </c>
      <c r="H161" s="5" t="s">
        <v>225</v>
      </c>
      <c r="I161" s="5" t="s">
        <v>729</v>
      </c>
      <c r="J161" s="5" t="s">
        <v>730</v>
      </c>
      <c r="K161" s="5" t="s">
        <v>456</v>
      </c>
      <c r="L161" s="5" t="s">
        <v>91</v>
      </c>
      <c r="M161" s="5">
        <v>16470</v>
      </c>
      <c r="N161" s="5" t="s">
        <v>212</v>
      </c>
      <c r="O161" s="5">
        <v>13350.43</v>
      </c>
      <c r="P161" s="5" t="s">
        <v>212</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213</v>
      </c>
      <c r="AE161" s="3">
        <v>45473</v>
      </c>
    </row>
    <row r="162" spans="1:31" x14ac:dyDescent="0.25">
      <c r="A162" s="5">
        <v>2024</v>
      </c>
      <c r="B162" s="3">
        <v>45383</v>
      </c>
      <c r="C162" s="3">
        <v>45473</v>
      </c>
      <c r="D162" s="5" t="s">
        <v>84</v>
      </c>
      <c r="E162" s="5">
        <v>199</v>
      </c>
      <c r="F162" s="5" t="s">
        <v>320</v>
      </c>
      <c r="G162" s="5" t="s">
        <v>321</v>
      </c>
      <c r="H162" s="5" t="s">
        <v>225</v>
      </c>
      <c r="I162" s="5" t="s">
        <v>731</v>
      </c>
      <c r="J162" s="5" t="s">
        <v>440</v>
      </c>
      <c r="K162" s="5" t="s">
        <v>443</v>
      </c>
      <c r="L162" s="5" t="s">
        <v>91</v>
      </c>
      <c r="M162" s="5">
        <v>16470</v>
      </c>
      <c r="N162" s="5" t="s">
        <v>212</v>
      </c>
      <c r="O162" s="5">
        <v>13350.43</v>
      </c>
      <c r="P162" s="5" t="s">
        <v>212</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213</v>
      </c>
      <c r="AE162" s="3">
        <v>45473</v>
      </c>
    </row>
    <row r="163" spans="1:31" x14ac:dyDescent="0.25">
      <c r="A163" s="5">
        <v>2024</v>
      </c>
      <c r="B163" s="3">
        <v>45383</v>
      </c>
      <c r="C163" s="3">
        <v>45473</v>
      </c>
      <c r="D163" s="5" t="s">
        <v>84</v>
      </c>
      <c r="E163" s="5">
        <v>199</v>
      </c>
      <c r="F163" s="5" t="s">
        <v>324</v>
      </c>
      <c r="G163" s="5" t="s">
        <v>324</v>
      </c>
      <c r="H163" s="5" t="s">
        <v>225</v>
      </c>
      <c r="I163" s="5" t="s">
        <v>732</v>
      </c>
      <c r="J163" s="5" t="s">
        <v>440</v>
      </c>
      <c r="K163" s="5" t="s">
        <v>550</v>
      </c>
      <c r="L163" s="5" t="s">
        <v>92</v>
      </c>
      <c r="M163" s="5">
        <v>15437</v>
      </c>
      <c r="N163" s="5" t="s">
        <v>212</v>
      </c>
      <c r="O163" s="5">
        <v>12646.09</v>
      </c>
      <c r="P163" s="5" t="s">
        <v>212</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213</v>
      </c>
      <c r="AE163" s="3">
        <v>45473</v>
      </c>
    </row>
    <row r="164" spans="1:31" x14ac:dyDescent="0.25">
      <c r="A164" s="5">
        <v>2024</v>
      </c>
      <c r="B164" s="3">
        <v>45383</v>
      </c>
      <c r="C164" s="3">
        <v>45473</v>
      </c>
      <c r="D164" s="5" t="s">
        <v>84</v>
      </c>
      <c r="E164" s="5">
        <v>199</v>
      </c>
      <c r="F164" s="5" t="s">
        <v>320</v>
      </c>
      <c r="G164" s="5" t="s">
        <v>321</v>
      </c>
      <c r="H164" s="5" t="s">
        <v>225</v>
      </c>
      <c r="I164" s="5" t="s">
        <v>733</v>
      </c>
      <c r="J164" s="5" t="s">
        <v>440</v>
      </c>
      <c r="K164" s="5" t="s">
        <v>734</v>
      </c>
      <c r="L164" s="5" t="s">
        <v>92</v>
      </c>
      <c r="M164" s="5">
        <v>15437</v>
      </c>
      <c r="N164" s="5" t="s">
        <v>212</v>
      </c>
      <c r="O164" s="5">
        <v>12646.09</v>
      </c>
      <c r="P164" s="5" t="s">
        <v>212</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213</v>
      </c>
      <c r="AE164" s="3">
        <v>45473</v>
      </c>
    </row>
    <row r="165" spans="1:31" x14ac:dyDescent="0.25">
      <c r="A165" s="5">
        <v>2024</v>
      </c>
      <c r="B165" s="3">
        <v>45383</v>
      </c>
      <c r="C165" s="3">
        <v>45473</v>
      </c>
      <c r="D165" s="5" t="s">
        <v>84</v>
      </c>
      <c r="E165" s="5">
        <v>199</v>
      </c>
      <c r="F165" s="5" t="s">
        <v>320</v>
      </c>
      <c r="G165" s="5" t="s">
        <v>321</v>
      </c>
      <c r="H165" s="5" t="s">
        <v>225</v>
      </c>
      <c r="I165" s="5" t="s">
        <v>735</v>
      </c>
      <c r="J165" s="5" t="s">
        <v>736</v>
      </c>
      <c r="K165" s="5" t="s">
        <v>550</v>
      </c>
      <c r="L165" s="5" t="s">
        <v>92</v>
      </c>
      <c r="M165" s="5">
        <v>16470</v>
      </c>
      <c r="N165" s="5" t="s">
        <v>212</v>
      </c>
      <c r="O165" s="5">
        <v>13350.43</v>
      </c>
      <c r="P165" s="5" t="s">
        <v>212</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213</v>
      </c>
      <c r="AE165" s="3">
        <v>45473</v>
      </c>
    </row>
    <row r="166" spans="1:31" x14ac:dyDescent="0.25">
      <c r="A166" s="5">
        <v>2024</v>
      </c>
      <c r="B166" s="3">
        <v>45383</v>
      </c>
      <c r="C166" s="3">
        <v>45473</v>
      </c>
      <c r="D166" s="5" t="s">
        <v>84</v>
      </c>
      <c r="E166" s="5">
        <v>199</v>
      </c>
      <c r="F166" s="5" t="s">
        <v>320</v>
      </c>
      <c r="G166" s="5" t="s">
        <v>321</v>
      </c>
      <c r="H166" s="5" t="s">
        <v>225</v>
      </c>
      <c r="I166" s="5" t="s">
        <v>737</v>
      </c>
      <c r="J166" s="5" t="s">
        <v>738</v>
      </c>
      <c r="K166" s="5" t="s">
        <v>443</v>
      </c>
      <c r="L166" s="5" t="s">
        <v>92</v>
      </c>
      <c r="M166" s="5">
        <v>16470</v>
      </c>
      <c r="N166" s="5" t="s">
        <v>212</v>
      </c>
      <c r="O166" s="5">
        <v>13350.43</v>
      </c>
      <c r="P166" s="5" t="s">
        <v>212</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213</v>
      </c>
      <c r="AE166" s="3">
        <v>45473</v>
      </c>
    </row>
    <row r="167" spans="1:31" x14ac:dyDescent="0.25">
      <c r="A167" s="5">
        <v>2024</v>
      </c>
      <c r="B167" s="3">
        <v>45383</v>
      </c>
      <c r="C167" s="3">
        <v>45473</v>
      </c>
      <c r="D167" s="5" t="s">
        <v>84</v>
      </c>
      <c r="E167" s="5">
        <v>199</v>
      </c>
      <c r="F167" s="5" t="s">
        <v>320</v>
      </c>
      <c r="G167" s="5" t="s">
        <v>321</v>
      </c>
      <c r="H167" s="5" t="s">
        <v>225</v>
      </c>
      <c r="I167" s="5" t="s">
        <v>739</v>
      </c>
      <c r="J167" s="5" t="s">
        <v>740</v>
      </c>
      <c r="K167" s="5" t="s">
        <v>451</v>
      </c>
      <c r="L167" s="5" t="s">
        <v>92</v>
      </c>
      <c r="M167" s="5">
        <v>16470</v>
      </c>
      <c r="N167" s="5" t="s">
        <v>212</v>
      </c>
      <c r="O167" s="5">
        <v>13350.43</v>
      </c>
      <c r="P167" s="5" t="s">
        <v>212</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213</v>
      </c>
      <c r="AE167" s="3">
        <v>45473</v>
      </c>
    </row>
    <row r="168" spans="1:31" x14ac:dyDescent="0.25">
      <c r="A168" s="5">
        <v>2024</v>
      </c>
      <c r="B168" s="3">
        <v>45383</v>
      </c>
      <c r="C168" s="3">
        <v>45473</v>
      </c>
      <c r="D168" s="5" t="s">
        <v>84</v>
      </c>
      <c r="E168" s="5">
        <v>199</v>
      </c>
      <c r="F168" s="5" t="s">
        <v>320</v>
      </c>
      <c r="G168" s="5" t="s">
        <v>321</v>
      </c>
      <c r="H168" s="5" t="s">
        <v>225</v>
      </c>
      <c r="I168" s="5" t="s">
        <v>608</v>
      </c>
      <c r="J168" s="5" t="s">
        <v>741</v>
      </c>
      <c r="K168" s="5" t="s">
        <v>742</v>
      </c>
      <c r="L168" s="5" t="s">
        <v>91</v>
      </c>
      <c r="M168" s="5">
        <v>15437</v>
      </c>
      <c r="N168" s="5" t="s">
        <v>212</v>
      </c>
      <c r="O168" s="5">
        <v>12646.09</v>
      </c>
      <c r="P168" s="5" t="s">
        <v>212</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213</v>
      </c>
      <c r="AE168" s="3">
        <v>45473</v>
      </c>
    </row>
    <row r="169" spans="1:31" x14ac:dyDescent="0.25">
      <c r="A169" s="5">
        <v>2024</v>
      </c>
      <c r="B169" s="3">
        <v>45383</v>
      </c>
      <c r="C169" s="3">
        <v>45473</v>
      </c>
      <c r="D169" s="5" t="s">
        <v>84</v>
      </c>
      <c r="E169" s="5">
        <v>199</v>
      </c>
      <c r="F169" s="5" t="s">
        <v>320</v>
      </c>
      <c r="G169" s="5" t="s">
        <v>321</v>
      </c>
      <c r="H169" s="5" t="s">
        <v>225</v>
      </c>
      <c r="I169" s="5" t="s">
        <v>743</v>
      </c>
      <c r="J169" s="5" t="s">
        <v>744</v>
      </c>
      <c r="K169" s="5" t="s">
        <v>745</v>
      </c>
      <c r="L169" s="5" t="s">
        <v>92</v>
      </c>
      <c r="M169" s="5">
        <v>16470</v>
      </c>
      <c r="N169" s="5" t="s">
        <v>212</v>
      </c>
      <c r="O169" s="5">
        <v>13350.43</v>
      </c>
      <c r="P169" s="5" t="s">
        <v>212</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213</v>
      </c>
      <c r="AE169" s="3">
        <v>45473</v>
      </c>
    </row>
    <row r="170" spans="1:31" x14ac:dyDescent="0.25">
      <c r="A170" s="5">
        <v>2024</v>
      </c>
      <c r="B170" s="3">
        <v>45383</v>
      </c>
      <c r="C170" s="3">
        <v>45473</v>
      </c>
      <c r="D170" s="5" t="s">
        <v>84</v>
      </c>
      <c r="E170" s="5">
        <v>199</v>
      </c>
      <c r="F170" s="5" t="s">
        <v>320</v>
      </c>
      <c r="G170" s="5" t="s">
        <v>321</v>
      </c>
      <c r="H170" s="5" t="s">
        <v>225</v>
      </c>
      <c r="I170" s="5" t="s">
        <v>746</v>
      </c>
      <c r="J170" s="5" t="s">
        <v>747</v>
      </c>
      <c r="K170" s="5" t="s">
        <v>456</v>
      </c>
      <c r="L170" s="5" t="s">
        <v>91</v>
      </c>
      <c r="M170" s="5">
        <v>16470</v>
      </c>
      <c r="N170" s="5" t="s">
        <v>212</v>
      </c>
      <c r="O170" s="5">
        <v>13350.43</v>
      </c>
      <c r="P170" s="5" t="s">
        <v>212</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213</v>
      </c>
      <c r="AE170" s="3">
        <v>45473</v>
      </c>
    </row>
    <row r="171" spans="1:31" x14ac:dyDescent="0.25">
      <c r="A171" s="5">
        <v>2024</v>
      </c>
      <c r="B171" s="3">
        <v>45383</v>
      </c>
      <c r="C171" s="3">
        <v>45473</v>
      </c>
      <c r="D171" s="5" t="s">
        <v>84</v>
      </c>
      <c r="E171" s="5">
        <v>190</v>
      </c>
      <c r="F171" s="5" t="s">
        <v>325</v>
      </c>
      <c r="G171" s="5" t="s">
        <v>325</v>
      </c>
      <c r="H171" s="5" t="s">
        <v>225</v>
      </c>
      <c r="I171" s="5" t="s">
        <v>748</v>
      </c>
      <c r="J171" s="5" t="s">
        <v>749</v>
      </c>
      <c r="K171" s="5" t="s">
        <v>601</v>
      </c>
      <c r="L171" s="5" t="s">
        <v>91</v>
      </c>
      <c r="M171" s="5">
        <v>15437</v>
      </c>
      <c r="N171" s="5" t="s">
        <v>212</v>
      </c>
      <c r="O171" s="5">
        <v>12646.09</v>
      </c>
      <c r="P171" s="5" t="s">
        <v>212</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213</v>
      </c>
      <c r="AE171" s="3">
        <v>45473</v>
      </c>
    </row>
    <row r="172" spans="1:31" x14ac:dyDescent="0.25">
      <c r="A172" s="5">
        <v>2024</v>
      </c>
      <c r="B172" s="3">
        <v>45383</v>
      </c>
      <c r="C172" s="3">
        <v>45473</v>
      </c>
      <c r="D172" s="5" t="s">
        <v>84</v>
      </c>
      <c r="E172" s="5">
        <v>190</v>
      </c>
      <c r="F172" s="5" t="s">
        <v>325</v>
      </c>
      <c r="G172" s="5" t="s">
        <v>325</v>
      </c>
      <c r="H172" s="5" t="s">
        <v>225</v>
      </c>
      <c r="I172" s="5" t="s">
        <v>750</v>
      </c>
      <c r="J172" s="5" t="s">
        <v>666</v>
      </c>
      <c r="K172" s="5" t="s">
        <v>586</v>
      </c>
      <c r="L172" s="5" t="s">
        <v>91</v>
      </c>
      <c r="M172" s="5">
        <v>15437</v>
      </c>
      <c r="N172" s="5" t="s">
        <v>212</v>
      </c>
      <c r="O172" s="5">
        <v>12646.09</v>
      </c>
      <c r="P172" s="5" t="s">
        <v>212</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213</v>
      </c>
      <c r="AE172" s="3">
        <v>45473</v>
      </c>
    </row>
    <row r="173" spans="1:31" x14ac:dyDescent="0.25">
      <c r="A173" s="5">
        <v>2024</v>
      </c>
      <c r="B173" s="3">
        <v>45383</v>
      </c>
      <c r="C173" s="3">
        <v>45473</v>
      </c>
      <c r="D173" s="5" t="s">
        <v>84</v>
      </c>
      <c r="E173" s="5">
        <v>190</v>
      </c>
      <c r="F173" s="5" t="s">
        <v>325</v>
      </c>
      <c r="G173" s="5" t="s">
        <v>325</v>
      </c>
      <c r="H173" s="5" t="s">
        <v>225</v>
      </c>
      <c r="I173" s="5" t="s">
        <v>751</v>
      </c>
      <c r="J173" s="5" t="s">
        <v>752</v>
      </c>
      <c r="K173" s="5" t="s">
        <v>753</v>
      </c>
      <c r="L173" s="5" t="s">
        <v>92</v>
      </c>
      <c r="M173" s="5">
        <v>15437</v>
      </c>
      <c r="N173" s="5" t="s">
        <v>212</v>
      </c>
      <c r="O173" s="5">
        <v>12646.09</v>
      </c>
      <c r="P173" s="5" t="s">
        <v>212</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213</v>
      </c>
      <c r="AE173" s="3">
        <v>45473</v>
      </c>
    </row>
    <row r="174" spans="1:31" x14ac:dyDescent="0.25">
      <c r="A174" s="5">
        <v>2024</v>
      </c>
      <c r="B174" s="3">
        <v>45383</v>
      </c>
      <c r="C174" s="3">
        <v>45473</v>
      </c>
      <c r="D174" s="5" t="s">
        <v>84</v>
      </c>
      <c r="E174" s="5">
        <v>190</v>
      </c>
      <c r="F174" s="5" t="s">
        <v>325</v>
      </c>
      <c r="G174" s="5" t="s">
        <v>325</v>
      </c>
      <c r="H174" s="5" t="s">
        <v>225</v>
      </c>
      <c r="I174" s="5" t="s">
        <v>754</v>
      </c>
      <c r="J174" s="5" t="s">
        <v>489</v>
      </c>
      <c r="K174" s="5" t="s">
        <v>724</v>
      </c>
      <c r="L174" s="5" t="s">
        <v>92</v>
      </c>
      <c r="M174" s="5">
        <v>15437</v>
      </c>
      <c r="N174" s="5" t="s">
        <v>212</v>
      </c>
      <c r="O174" s="5">
        <v>12646.09</v>
      </c>
      <c r="P174" s="5" t="s">
        <v>212</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213</v>
      </c>
      <c r="AE174" s="3">
        <v>45473</v>
      </c>
    </row>
    <row r="175" spans="1:31" x14ac:dyDescent="0.25">
      <c r="A175" s="5">
        <v>2024</v>
      </c>
      <c r="B175" s="3">
        <v>45383</v>
      </c>
      <c r="C175" s="3">
        <v>45473</v>
      </c>
      <c r="D175" s="5" t="s">
        <v>84</v>
      </c>
      <c r="E175" s="5">
        <v>190</v>
      </c>
      <c r="F175" s="5" t="s">
        <v>325</v>
      </c>
      <c r="G175" s="5" t="s">
        <v>325</v>
      </c>
      <c r="H175" s="5" t="s">
        <v>225</v>
      </c>
      <c r="I175" s="5" t="s">
        <v>755</v>
      </c>
      <c r="J175" s="5" t="s">
        <v>688</v>
      </c>
      <c r="K175" s="5" t="s">
        <v>497</v>
      </c>
      <c r="L175" s="5" t="s">
        <v>92</v>
      </c>
      <c r="M175" s="5">
        <v>15437</v>
      </c>
      <c r="N175" s="5" t="s">
        <v>212</v>
      </c>
      <c r="O175" s="5">
        <v>12646.09</v>
      </c>
      <c r="P175" s="5" t="s">
        <v>212</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213</v>
      </c>
      <c r="AE175" s="3">
        <v>45473</v>
      </c>
    </row>
    <row r="176" spans="1:31" x14ac:dyDescent="0.25">
      <c r="A176" s="5">
        <v>2024</v>
      </c>
      <c r="B176" s="3">
        <v>45383</v>
      </c>
      <c r="C176" s="3">
        <v>45473</v>
      </c>
      <c r="D176" s="5" t="s">
        <v>84</v>
      </c>
      <c r="E176" s="5">
        <v>190</v>
      </c>
      <c r="F176" s="5" t="s">
        <v>325</v>
      </c>
      <c r="G176" s="5" t="s">
        <v>325</v>
      </c>
      <c r="H176" s="5" t="s">
        <v>225</v>
      </c>
      <c r="I176" s="5" t="s">
        <v>594</v>
      </c>
      <c r="J176" s="5" t="s">
        <v>501</v>
      </c>
      <c r="K176" s="5" t="s">
        <v>562</v>
      </c>
      <c r="L176" s="5" t="s">
        <v>92</v>
      </c>
      <c r="M176" s="5">
        <v>15437</v>
      </c>
      <c r="N176" s="5" t="s">
        <v>212</v>
      </c>
      <c r="O176" s="5">
        <v>12646.09</v>
      </c>
      <c r="P176" s="5" t="s">
        <v>212</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213</v>
      </c>
      <c r="AE176" s="3">
        <v>45473</v>
      </c>
    </row>
    <row r="177" spans="1:31" x14ac:dyDescent="0.25">
      <c r="A177" s="5">
        <v>2024</v>
      </c>
      <c r="B177" s="3">
        <v>45383</v>
      </c>
      <c r="C177" s="3">
        <v>45473</v>
      </c>
      <c r="D177" s="5" t="s">
        <v>84</v>
      </c>
      <c r="E177" s="5">
        <v>190</v>
      </c>
      <c r="F177" s="5" t="s">
        <v>325</v>
      </c>
      <c r="G177" s="5" t="s">
        <v>325</v>
      </c>
      <c r="H177" s="5" t="s">
        <v>225</v>
      </c>
      <c r="I177" s="5" t="s">
        <v>756</v>
      </c>
      <c r="J177" s="5" t="s">
        <v>487</v>
      </c>
      <c r="K177" s="5" t="s">
        <v>456</v>
      </c>
      <c r="L177" s="5" t="s">
        <v>92</v>
      </c>
      <c r="M177" s="5">
        <v>15437</v>
      </c>
      <c r="N177" s="5" t="s">
        <v>212</v>
      </c>
      <c r="O177" s="5">
        <v>12646.09</v>
      </c>
      <c r="P177" s="5" t="s">
        <v>212</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213</v>
      </c>
      <c r="AE177" s="3">
        <v>45473</v>
      </c>
    </row>
    <row r="178" spans="1:31" x14ac:dyDescent="0.25">
      <c r="A178" s="5">
        <v>2024</v>
      </c>
      <c r="B178" s="3">
        <v>45383</v>
      </c>
      <c r="C178" s="3">
        <v>45473</v>
      </c>
      <c r="D178" s="5" t="s">
        <v>84</v>
      </c>
      <c r="E178" s="5">
        <v>190</v>
      </c>
      <c r="F178" s="5" t="s">
        <v>325</v>
      </c>
      <c r="G178" s="5" t="s">
        <v>325</v>
      </c>
      <c r="H178" s="5" t="s">
        <v>225</v>
      </c>
      <c r="I178" s="5" t="s">
        <v>587</v>
      </c>
      <c r="J178" s="5" t="s">
        <v>440</v>
      </c>
      <c r="K178" s="5" t="s">
        <v>550</v>
      </c>
      <c r="L178" s="5" t="s">
        <v>91</v>
      </c>
      <c r="M178" s="5">
        <v>15437</v>
      </c>
      <c r="N178" s="5" t="s">
        <v>212</v>
      </c>
      <c r="O178" s="5">
        <v>12646.09</v>
      </c>
      <c r="P178" s="5" t="s">
        <v>212</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213</v>
      </c>
      <c r="AE178" s="3">
        <v>45473</v>
      </c>
    </row>
    <row r="179" spans="1:31" x14ac:dyDescent="0.25">
      <c r="A179" s="5">
        <v>2024</v>
      </c>
      <c r="B179" s="3">
        <v>45383</v>
      </c>
      <c r="C179" s="3">
        <v>45473</v>
      </c>
      <c r="D179" s="5" t="s">
        <v>84</v>
      </c>
      <c r="E179" s="5">
        <v>190</v>
      </c>
      <c r="F179" s="5" t="s">
        <v>325</v>
      </c>
      <c r="G179" s="5" t="s">
        <v>325</v>
      </c>
      <c r="H179" s="5" t="s">
        <v>225</v>
      </c>
      <c r="I179" s="5" t="s">
        <v>636</v>
      </c>
      <c r="J179" s="5" t="s">
        <v>465</v>
      </c>
      <c r="K179" s="5" t="s">
        <v>550</v>
      </c>
      <c r="L179" s="5" t="s">
        <v>92</v>
      </c>
      <c r="M179" s="5">
        <v>15437</v>
      </c>
      <c r="N179" s="5" t="s">
        <v>212</v>
      </c>
      <c r="O179" s="5">
        <v>12646.09</v>
      </c>
      <c r="P179" s="5" t="s">
        <v>212</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213</v>
      </c>
      <c r="AE179" s="3">
        <v>45473</v>
      </c>
    </row>
    <row r="180" spans="1:31" x14ac:dyDescent="0.25">
      <c r="A180" s="5">
        <v>2024</v>
      </c>
      <c r="B180" s="3">
        <v>45383</v>
      </c>
      <c r="C180" s="3">
        <v>45473</v>
      </c>
      <c r="D180" s="5" t="s">
        <v>84</v>
      </c>
      <c r="E180" s="5">
        <v>189</v>
      </c>
      <c r="F180" s="5" t="s">
        <v>326</v>
      </c>
      <c r="G180" s="5" t="s">
        <v>327</v>
      </c>
      <c r="H180" s="5" t="s">
        <v>225</v>
      </c>
      <c r="I180" s="5" t="s">
        <v>757</v>
      </c>
      <c r="J180" s="5" t="s">
        <v>553</v>
      </c>
      <c r="K180" s="5" t="s">
        <v>449</v>
      </c>
      <c r="L180" s="5" t="s">
        <v>92</v>
      </c>
      <c r="M180" s="5">
        <v>13151</v>
      </c>
      <c r="N180" s="5" t="s">
        <v>212</v>
      </c>
      <c r="O180" s="5">
        <v>10824.78</v>
      </c>
      <c r="P180" s="5" t="s">
        <v>212</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213</v>
      </c>
      <c r="AE180" s="3">
        <v>45473</v>
      </c>
    </row>
    <row r="181" spans="1:31" x14ac:dyDescent="0.25">
      <c r="A181" s="5">
        <v>2024</v>
      </c>
      <c r="B181" s="3">
        <v>45383</v>
      </c>
      <c r="C181" s="3">
        <v>45473</v>
      </c>
      <c r="D181" s="5" t="s">
        <v>84</v>
      </c>
      <c r="E181" s="5">
        <v>189</v>
      </c>
      <c r="F181" s="5" t="s">
        <v>328</v>
      </c>
      <c r="G181" s="5" t="s">
        <v>328</v>
      </c>
      <c r="H181" s="5" t="s">
        <v>225</v>
      </c>
      <c r="I181" s="5" t="s">
        <v>758</v>
      </c>
      <c r="J181" s="5" t="s">
        <v>759</v>
      </c>
      <c r="K181" s="5" t="s">
        <v>760</v>
      </c>
      <c r="L181" s="5" t="s">
        <v>91</v>
      </c>
      <c r="M181" s="5">
        <v>13151</v>
      </c>
      <c r="N181" s="5" t="s">
        <v>212</v>
      </c>
      <c r="O181" s="5">
        <v>10824.78</v>
      </c>
      <c r="P181" s="5" t="s">
        <v>212</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213</v>
      </c>
      <c r="AE181" s="3">
        <v>45473</v>
      </c>
    </row>
    <row r="182" spans="1:31" x14ac:dyDescent="0.25">
      <c r="A182" s="5">
        <v>2024</v>
      </c>
      <c r="B182" s="3">
        <v>45383</v>
      </c>
      <c r="C182" s="3">
        <v>45473</v>
      </c>
      <c r="D182" s="5" t="s">
        <v>84</v>
      </c>
      <c r="E182" s="5">
        <v>189</v>
      </c>
      <c r="F182" s="5" t="s">
        <v>326</v>
      </c>
      <c r="G182" s="5" t="s">
        <v>327</v>
      </c>
      <c r="H182" s="5" t="s">
        <v>225</v>
      </c>
      <c r="I182" s="5" t="s">
        <v>761</v>
      </c>
      <c r="J182" s="5" t="s">
        <v>762</v>
      </c>
      <c r="K182" s="5" t="s">
        <v>497</v>
      </c>
      <c r="L182" s="5" t="s">
        <v>91</v>
      </c>
      <c r="M182" s="5">
        <v>13151</v>
      </c>
      <c r="N182" s="5" t="s">
        <v>212</v>
      </c>
      <c r="O182" s="5">
        <v>10824.78</v>
      </c>
      <c r="P182" s="5" t="s">
        <v>212</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213</v>
      </c>
      <c r="AE182" s="3">
        <v>45473</v>
      </c>
    </row>
    <row r="183" spans="1:31" x14ac:dyDescent="0.25">
      <c r="A183" s="5">
        <v>2024</v>
      </c>
      <c r="B183" s="3">
        <v>45383</v>
      </c>
      <c r="C183" s="3">
        <v>45473</v>
      </c>
      <c r="D183" s="5" t="s">
        <v>84</v>
      </c>
      <c r="E183" s="5">
        <v>189</v>
      </c>
      <c r="F183" s="5" t="s">
        <v>328</v>
      </c>
      <c r="G183" s="5" t="s">
        <v>328</v>
      </c>
      <c r="H183" s="5" t="s">
        <v>225</v>
      </c>
      <c r="I183" s="5" t="s">
        <v>763</v>
      </c>
      <c r="J183" s="5" t="s">
        <v>764</v>
      </c>
      <c r="K183" s="5" t="s">
        <v>443</v>
      </c>
      <c r="L183" s="5" t="s">
        <v>92</v>
      </c>
      <c r="M183" s="5">
        <v>14187</v>
      </c>
      <c r="N183" s="5" t="s">
        <v>212</v>
      </c>
      <c r="O183" s="5">
        <v>11565.050000000001</v>
      </c>
      <c r="P183" s="5" t="s">
        <v>212</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213</v>
      </c>
      <c r="AE183" s="3">
        <v>45473</v>
      </c>
    </row>
    <row r="184" spans="1:31" x14ac:dyDescent="0.25">
      <c r="A184" s="5">
        <v>2024</v>
      </c>
      <c r="B184" s="3">
        <v>45383</v>
      </c>
      <c r="C184" s="3">
        <v>45473</v>
      </c>
      <c r="D184" s="5" t="s">
        <v>84</v>
      </c>
      <c r="E184" s="5">
        <v>189</v>
      </c>
      <c r="F184" s="5" t="s">
        <v>329</v>
      </c>
      <c r="G184" s="5" t="s">
        <v>330</v>
      </c>
      <c r="H184" s="5" t="s">
        <v>225</v>
      </c>
      <c r="I184" s="5" t="s">
        <v>765</v>
      </c>
      <c r="J184" s="5" t="s">
        <v>766</v>
      </c>
      <c r="K184" s="5" t="s">
        <v>767</v>
      </c>
      <c r="L184" s="5" t="s">
        <v>91</v>
      </c>
      <c r="M184" s="5">
        <v>14187</v>
      </c>
      <c r="N184" s="5" t="s">
        <v>212</v>
      </c>
      <c r="O184" s="5">
        <v>11565.050000000001</v>
      </c>
      <c r="P184" s="5" t="s">
        <v>212</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213</v>
      </c>
      <c r="AE184" s="3">
        <v>45473</v>
      </c>
    </row>
    <row r="185" spans="1:31" x14ac:dyDescent="0.25">
      <c r="A185" s="5">
        <v>2024</v>
      </c>
      <c r="B185" s="3">
        <v>45383</v>
      </c>
      <c r="C185" s="3">
        <v>45473</v>
      </c>
      <c r="D185" s="5" t="s">
        <v>84</v>
      </c>
      <c r="E185" s="5">
        <v>189</v>
      </c>
      <c r="F185" s="5" t="s">
        <v>326</v>
      </c>
      <c r="G185" s="5" t="s">
        <v>327</v>
      </c>
      <c r="H185" s="5" t="s">
        <v>225</v>
      </c>
      <c r="I185" s="5" t="s">
        <v>768</v>
      </c>
      <c r="J185" s="5" t="s">
        <v>769</v>
      </c>
      <c r="K185" s="5" t="s">
        <v>770</v>
      </c>
      <c r="L185" s="5" t="s">
        <v>91</v>
      </c>
      <c r="M185" s="5">
        <v>13151</v>
      </c>
      <c r="N185" s="5" t="s">
        <v>212</v>
      </c>
      <c r="O185" s="5">
        <v>10824.78</v>
      </c>
      <c r="P185" s="5" t="s">
        <v>212</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213</v>
      </c>
      <c r="AE185" s="3">
        <v>45473</v>
      </c>
    </row>
    <row r="186" spans="1:31" x14ac:dyDescent="0.25">
      <c r="A186" s="5">
        <v>2024</v>
      </c>
      <c r="B186" s="3">
        <v>45383</v>
      </c>
      <c r="C186" s="3">
        <v>45473</v>
      </c>
      <c r="D186" s="5" t="s">
        <v>84</v>
      </c>
      <c r="E186" s="5">
        <v>189</v>
      </c>
      <c r="F186" s="5" t="s">
        <v>328</v>
      </c>
      <c r="G186" s="5" t="s">
        <v>328</v>
      </c>
      <c r="H186" s="5" t="s">
        <v>225</v>
      </c>
      <c r="I186" s="5" t="s">
        <v>771</v>
      </c>
      <c r="J186" s="5" t="s">
        <v>442</v>
      </c>
      <c r="K186" s="5" t="s">
        <v>489</v>
      </c>
      <c r="L186" s="5" t="s">
        <v>91</v>
      </c>
      <c r="M186" s="5">
        <v>14187</v>
      </c>
      <c r="N186" s="5" t="s">
        <v>212</v>
      </c>
      <c r="O186" s="5">
        <v>11565.050000000001</v>
      </c>
      <c r="P186" s="5" t="s">
        <v>212</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213</v>
      </c>
      <c r="AE186" s="3">
        <v>45473</v>
      </c>
    </row>
    <row r="187" spans="1:31" x14ac:dyDescent="0.25">
      <c r="A187" s="5">
        <v>2024</v>
      </c>
      <c r="B187" s="3">
        <v>45383</v>
      </c>
      <c r="C187" s="3">
        <v>45473</v>
      </c>
      <c r="D187" s="5" t="s">
        <v>84</v>
      </c>
      <c r="E187" s="5">
        <v>189</v>
      </c>
      <c r="F187" s="5" t="s">
        <v>331</v>
      </c>
      <c r="G187" s="5" t="s">
        <v>332</v>
      </c>
      <c r="H187" s="5" t="s">
        <v>225</v>
      </c>
      <c r="I187" s="5" t="s">
        <v>772</v>
      </c>
      <c r="J187" s="5" t="s">
        <v>773</v>
      </c>
      <c r="K187" s="5" t="s">
        <v>440</v>
      </c>
      <c r="L187" s="5" t="s">
        <v>92</v>
      </c>
      <c r="M187" s="5">
        <v>13151</v>
      </c>
      <c r="N187" s="5" t="s">
        <v>212</v>
      </c>
      <c r="O187" s="5">
        <v>10824.78</v>
      </c>
      <c r="P187" s="5" t="s">
        <v>212</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213</v>
      </c>
      <c r="AE187" s="3">
        <v>45473</v>
      </c>
    </row>
    <row r="188" spans="1:31" x14ac:dyDescent="0.25">
      <c r="A188" s="5">
        <v>2024</v>
      </c>
      <c r="B188" s="3">
        <v>45383</v>
      </c>
      <c r="C188" s="3">
        <v>45473</v>
      </c>
      <c r="D188" s="5" t="s">
        <v>84</v>
      </c>
      <c r="E188" s="5">
        <v>189</v>
      </c>
      <c r="F188" s="5" t="s">
        <v>329</v>
      </c>
      <c r="G188" s="5" t="s">
        <v>330</v>
      </c>
      <c r="H188" s="5" t="s">
        <v>225</v>
      </c>
      <c r="I188" s="5" t="s">
        <v>654</v>
      </c>
      <c r="J188" s="5" t="s">
        <v>443</v>
      </c>
      <c r="K188" s="5" t="s">
        <v>431</v>
      </c>
      <c r="L188" s="5" t="s">
        <v>91</v>
      </c>
      <c r="M188" s="5">
        <v>13151</v>
      </c>
      <c r="N188" s="5" t="s">
        <v>212</v>
      </c>
      <c r="O188" s="5">
        <v>10824.78</v>
      </c>
      <c r="P188" s="5" t="s">
        <v>212</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213</v>
      </c>
      <c r="AE188" s="3">
        <v>45473</v>
      </c>
    </row>
    <row r="189" spans="1:31" x14ac:dyDescent="0.25">
      <c r="A189" s="5">
        <v>2024</v>
      </c>
      <c r="B189" s="3">
        <v>45383</v>
      </c>
      <c r="C189" s="3">
        <v>45473</v>
      </c>
      <c r="D189" s="5" t="s">
        <v>84</v>
      </c>
      <c r="E189" s="5">
        <v>189</v>
      </c>
      <c r="F189" s="5" t="s">
        <v>328</v>
      </c>
      <c r="G189" s="5" t="s">
        <v>328</v>
      </c>
      <c r="H189" s="5" t="s">
        <v>225</v>
      </c>
      <c r="I189" s="5" t="s">
        <v>774</v>
      </c>
      <c r="J189" s="5" t="s">
        <v>443</v>
      </c>
      <c r="K189" s="5" t="s">
        <v>530</v>
      </c>
      <c r="L189" s="5" t="s">
        <v>91</v>
      </c>
      <c r="M189" s="5">
        <v>14187</v>
      </c>
      <c r="N189" s="5" t="s">
        <v>212</v>
      </c>
      <c r="O189" s="5">
        <v>11565.050000000001</v>
      </c>
      <c r="P189" s="5" t="s">
        <v>212</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213</v>
      </c>
      <c r="AE189" s="3">
        <v>45473</v>
      </c>
    </row>
    <row r="190" spans="1:31" x14ac:dyDescent="0.25">
      <c r="A190" s="5">
        <v>2024</v>
      </c>
      <c r="B190" s="3">
        <v>45383</v>
      </c>
      <c r="C190" s="3">
        <v>45473</v>
      </c>
      <c r="D190" s="5" t="s">
        <v>84</v>
      </c>
      <c r="E190" s="5">
        <v>189</v>
      </c>
      <c r="F190" s="5" t="s">
        <v>328</v>
      </c>
      <c r="G190" s="5" t="s">
        <v>328</v>
      </c>
      <c r="H190" s="5" t="s">
        <v>225</v>
      </c>
      <c r="I190" s="5" t="s">
        <v>775</v>
      </c>
      <c r="J190" s="5" t="s">
        <v>443</v>
      </c>
      <c r="K190" s="5" t="s">
        <v>448</v>
      </c>
      <c r="L190" s="5" t="s">
        <v>92</v>
      </c>
      <c r="M190" s="5">
        <v>14187</v>
      </c>
      <c r="N190" s="5" t="s">
        <v>212</v>
      </c>
      <c r="O190" s="5">
        <v>11565.050000000001</v>
      </c>
      <c r="P190" s="5" t="s">
        <v>212</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213</v>
      </c>
      <c r="AE190" s="3">
        <v>45473</v>
      </c>
    </row>
    <row r="191" spans="1:31" x14ac:dyDescent="0.25">
      <c r="A191" s="5">
        <v>2024</v>
      </c>
      <c r="B191" s="3">
        <v>45383</v>
      </c>
      <c r="C191" s="3">
        <v>45473</v>
      </c>
      <c r="D191" s="5" t="s">
        <v>84</v>
      </c>
      <c r="E191" s="5">
        <v>189</v>
      </c>
      <c r="F191" s="5" t="s">
        <v>333</v>
      </c>
      <c r="G191" s="5" t="s">
        <v>334</v>
      </c>
      <c r="H191" s="5" t="s">
        <v>225</v>
      </c>
      <c r="I191" s="5" t="s">
        <v>646</v>
      </c>
      <c r="J191" s="5" t="s">
        <v>503</v>
      </c>
      <c r="K191" s="5" t="s">
        <v>507</v>
      </c>
      <c r="L191" s="5" t="s">
        <v>92</v>
      </c>
      <c r="M191" s="5">
        <v>14187</v>
      </c>
      <c r="N191" s="5" t="s">
        <v>212</v>
      </c>
      <c r="O191" s="5">
        <v>11565.050000000001</v>
      </c>
      <c r="P191" s="5" t="s">
        <v>212</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213</v>
      </c>
      <c r="AE191" s="3">
        <v>45473</v>
      </c>
    </row>
    <row r="192" spans="1:31" x14ac:dyDescent="0.25">
      <c r="A192" s="5">
        <v>2024</v>
      </c>
      <c r="B192" s="3">
        <v>45383</v>
      </c>
      <c r="C192" s="3">
        <v>45473</v>
      </c>
      <c r="D192" s="5" t="s">
        <v>84</v>
      </c>
      <c r="E192" s="5">
        <v>189</v>
      </c>
      <c r="F192" s="5" t="s">
        <v>326</v>
      </c>
      <c r="G192" s="5" t="s">
        <v>327</v>
      </c>
      <c r="H192" s="5" t="s">
        <v>225</v>
      </c>
      <c r="I192" s="5" t="s">
        <v>776</v>
      </c>
      <c r="J192" s="5" t="s">
        <v>503</v>
      </c>
      <c r="K192" s="5" t="s">
        <v>777</v>
      </c>
      <c r="L192" s="5" t="s">
        <v>92</v>
      </c>
      <c r="M192" s="5">
        <v>13151</v>
      </c>
      <c r="N192" s="5" t="s">
        <v>212</v>
      </c>
      <c r="O192" s="5">
        <v>10824.78</v>
      </c>
      <c r="P192" s="5" t="s">
        <v>212</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213</v>
      </c>
      <c r="AE192" s="3">
        <v>45473</v>
      </c>
    </row>
    <row r="193" spans="1:31" x14ac:dyDescent="0.25">
      <c r="A193" s="5">
        <v>2024</v>
      </c>
      <c r="B193" s="3">
        <v>45383</v>
      </c>
      <c r="C193" s="3">
        <v>45473</v>
      </c>
      <c r="D193" s="5" t="s">
        <v>84</v>
      </c>
      <c r="E193" s="5">
        <v>189</v>
      </c>
      <c r="F193" s="5" t="s">
        <v>326</v>
      </c>
      <c r="G193" s="5" t="s">
        <v>327</v>
      </c>
      <c r="H193" s="5" t="s">
        <v>225</v>
      </c>
      <c r="I193" s="5" t="s">
        <v>778</v>
      </c>
      <c r="J193" s="5" t="s">
        <v>503</v>
      </c>
      <c r="K193" s="5" t="s">
        <v>779</v>
      </c>
      <c r="L193" s="5" t="s">
        <v>92</v>
      </c>
      <c r="M193" s="5">
        <v>13151</v>
      </c>
      <c r="N193" s="5" t="s">
        <v>212</v>
      </c>
      <c r="O193" s="5">
        <v>10824.78</v>
      </c>
      <c r="P193" s="5" t="s">
        <v>212</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213</v>
      </c>
      <c r="AE193" s="3">
        <v>45473</v>
      </c>
    </row>
    <row r="194" spans="1:31" x14ac:dyDescent="0.25">
      <c r="A194" s="5">
        <v>2024</v>
      </c>
      <c r="B194" s="3">
        <v>45383</v>
      </c>
      <c r="C194" s="3">
        <v>45473</v>
      </c>
      <c r="D194" s="5" t="s">
        <v>84</v>
      </c>
      <c r="E194" s="5">
        <v>189</v>
      </c>
      <c r="F194" s="5" t="s">
        <v>326</v>
      </c>
      <c r="G194" s="5" t="s">
        <v>327</v>
      </c>
      <c r="H194" s="5" t="s">
        <v>225</v>
      </c>
      <c r="I194" s="5" t="s">
        <v>780</v>
      </c>
      <c r="J194" s="5" t="s">
        <v>449</v>
      </c>
      <c r="K194" s="5" t="s">
        <v>449</v>
      </c>
      <c r="L194" s="5" t="s">
        <v>92</v>
      </c>
      <c r="M194" s="5">
        <v>14187</v>
      </c>
      <c r="N194" s="5" t="s">
        <v>212</v>
      </c>
      <c r="O194" s="5">
        <v>11565.050000000001</v>
      </c>
      <c r="P194" s="5" t="s">
        <v>212</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213</v>
      </c>
      <c r="AE194" s="3">
        <v>45473</v>
      </c>
    </row>
    <row r="195" spans="1:31" x14ac:dyDescent="0.25">
      <c r="A195" s="5">
        <v>2024</v>
      </c>
      <c r="B195" s="3">
        <v>45383</v>
      </c>
      <c r="C195" s="3">
        <v>45473</v>
      </c>
      <c r="D195" s="5" t="s">
        <v>84</v>
      </c>
      <c r="E195" s="5">
        <v>189</v>
      </c>
      <c r="F195" s="5" t="s">
        <v>329</v>
      </c>
      <c r="G195" s="5" t="s">
        <v>330</v>
      </c>
      <c r="H195" s="5" t="s">
        <v>225</v>
      </c>
      <c r="I195" s="5" t="s">
        <v>781</v>
      </c>
      <c r="J195" s="5" t="s">
        <v>530</v>
      </c>
      <c r="K195" s="5" t="s">
        <v>782</v>
      </c>
      <c r="L195" s="5" t="s">
        <v>92</v>
      </c>
      <c r="M195" s="5">
        <v>13151</v>
      </c>
      <c r="N195" s="5" t="s">
        <v>212</v>
      </c>
      <c r="O195" s="5">
        <v>10824.78</v>
      </c>
      <c r="P195" s="5" t="s">
        <v>212</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213</v>
      </c>
      <c r="AE195" s="3">
        <v>45473</v>
      </c>
    </row>
    <row r="196" spans="1:31" x14ac:dyDescent="0.25">
      <c r="A196" s="5">
        <v>2024</v>
      </c>
      <c r="B196" s="3">
        <v>45383</v>
      </c>
      <c r="C196" s="3">
        <v>45473</v>
      </c>
      <c r="D196" s="5" t="s">
        <v>84</v>
      </c>
      <c r="E196" s="5">
        <v>189</v>
      </c>
      <c r="F196" s="5" t="s">
        <v>328</v>
      </c>
      <c r="G196" s="5" t="s">
        <v>328</v>
      </c>
      <c r="H196" s="5" t="s">
        <v>225</v>
      </c>
      <c r="I196" s="5" t="s">
        <v>517</v>
      </c>
      <c r="J196" s="5" t="s">
        <v>451</v>
      </c>
      <c r="K196" s="5" t="s">
        <v>783</v>
      </c>
      <c r="L196" s="5" t="s">
        <v>92</v>
      </c>
      <c r="M196" s="5">
        <v>14187</v>
      </c>
      <c r="N196" s="5" t="s">
        <v>212</v>
      </c>
      <c r="O196" s="5">
        <v>11565.050000000001</v>
      </c>
      <c r="P196" s="5" t="s">
        <v>212</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213</v>
      </c>
      <c r="AE196" s="3">
        <v>45473</v>
      </c>
    </row>
    <row r="197" spans="1:31" x14ac:dyDescent="0.25">
      <c r="A197" s="5">
        <v>2024</v>
      </c>
      <c r="B197" s="3">
        <v>45383</v>
      </c>
      <c r="C197" s="3">
        <v>45473</v>
      </c>
      <c r="D197" s="5" t="s">
        <v>84</v>
      </c>
      <c r="E197" s="5">
        <v>189</v>
      </c>
      <c r="F197" s="5" t="s">
        <v>328</v>
      </c>
      <c r="G197" s="5" t="s">
        <v>328</v>
      </c>
      <c r="H197" s="5" t="s">
        <v>225</v>
      </c>
      <c r="I197" s="5" t="s">
        <v>784</v>
      </c>
      <c r="J197" s="5" t="s">
        <v>451</v>
      </c>
      <c r="K197" s="5" t="s">
        <v>785</v>
      </c>
      <c r="L197" s="5" t="s">
        <v>91</v>
      </c>
      <c r="M197" s="5">
        <v>14187</v>
      </c>
      <c r="N197" s="5" t="s">
        <v>212</v>
      </c>
      <c r="O197" s="5">
        <v>11565.050000000001</v>
      </c>
      <c r="P197" s="5" t="s">
        <v>212</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213</v>
      </c>
      <c r="AE197" s="3">
        <v>45473</v>
      </c>
    </row>
    <row r="198" spans="1:31" x14ac:dyDescent="0.25">
      <c r="A198" s="5">
        <v>2024</v>
      </c>
      <c r="B198" s="3">
        <v>45383</v>
      </c>
      <c r="C198" s="3">
        <v>45473</v>
      </c>
      <c r="D198" s="5" t="s">
        <v>84</v>
      </c>
      <c r="E198" s="5">
        <v>189</v>
      </c>
      <c r="F198" s="5" t="s">
        <v>333</v>
      </c>
      <c r="G198" s="5" t="s">
        <v>334</v>
      </c>
      <c r="H198" s="5" t="s">
        <v>225</v>
      </c>
      <c r="I198" s="5" t="s">
        <v>786</v>
      </c>
      <c r="J198" s="5" t="s">
        <v>451</v>
      </c>
      <c r="K198" s="5" t="s">
        <v>787</v>
      </c>
      <c r="L198" s="5" t="s">
        <v>92</v>
      </c>
      <c r="M198" s="5">
        <v>13151</v>
      </c>
      <c r="N198" s="5" t="s">
        <v>212</v>
      </c>
      <c r="O198" s="5">
        <v>10824.78</v>
      </c>
      <c r="P198" s="5" t="s">
        <v>212</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213</v>
      </c>
      <c r="AE198" s="3">
        <v>45473</v>
      </c>
    </row>
    <row r="199" spans="1:31" x14ac:dyDescent="0.25">
      <c r="A199" s="5">
        <v>2024</v>
      </c>
      <c r="B199" s="3">
        <v>45383</v>
      </c>
      <c r="C199" s="3">
        <v>45473</v>
      </c>
      <c r="D199" s="5" t="s">
        <v>84</v>
      </c>
      <c r="E199" s="5">
        <v>189</v>
      </c>
      <c r="F199" s="5" t="s">
        <v>326</v>
      </c>
      <c r="G199" s="5" t="s">
        <v>327</v>
      </c>
      <c r="H199" s="5" t="s">
        <v>225</v>
      </c>
      <c r="I199" s="5" t="s">
        <v>788</v>
      </c>
      <c r="J199" s="5" t="s">
        <v>554</v>
      </c>
      <c r="K199" s="5" t="s">
        <v>497</v>
      </c>
      <c r="L199" s="5" t="s">
        <v>91</v>
      </c>
      <c r="M199" s="5">
        <v>13151</v>
      </c>
      <c r="N199" s="5" t="s">
        <v>212</v>
      </c>
      <c r="O199" s="5">
        <v>10824.78</v>
      </c>
      <c r="P199" s="5" t="s">
        <v>212</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213</v>
      </c>
      <c r="AE199" s="3">
        <v>45473</v>
      </c>
    </row>
    <row r="200" spans="1:31" x14ac:dyDescent="0.25">
      <c r="A200" s="5">
        <v>2024</v>
      </c>
      <c r="B200" s="3">
        <v>45383</v>
      </c>
      <c r="C200" s="3">
        <v>45473</v>
      </c>
      <c r="D200" s="5" t="s">
        <v>84</v>
      </c>
      <c r="E200" s="5">
        <v>189</v>
      </c>
      <c r="F200" s="5" t="s">
        <v>328</v>
      </c>
      <c r="G200" s="5" t="s">
        <v>328</v>
      </c>
      <c r="H200" s="5" t="s">
        <v>225</v>
      </c>
      <c r="I200" s="5" t="s">
        <v>789</v>
      </c>
      <c r="J200" s="5" t="s">
        <v>601</v>
      </c>
      <c r="K200" s="5" t="s">
        <v>790</v>
      </c>
      <c r="L200" s="5" t="s">
        <v>92</v>
      </c>
      <c r="M200" s="5">
        <v>14187</v>
      </c>
      <c r="N200" s="5" t="s">
        <v>212</v>
      </c>
      <c r="O200" s="5">
        <v>11565.050000000001</v>
      </c>
      <c r="P200" s="5" t="s">
        <v>212</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213</v>
      </c>
      <c r="AE200" s="3">
        <v>45473</v>
      </c>
    </row>
    <row r="201" spans="1:31" x14ac:dyDescent="0.25">
      <c r="A201" s="5">
        <v>2024</v>
      </c>
      <c r="B201" s="3">
        <v>45383</v>
      </c>
      <c r="C201" s="3">
        <v>45473</v>
      </c>
      <c r="D201" s="5" t="s">
        <v>84</v>
      </c>
      <c r="E201" s="5">
        <v>189</v>
      </c>
      <c r="F201" s="5" t="s">
        <v>333</v>
      </c>
      <c r="G201" s="5" t="s">
        <v>334</v>
      </c>
      <c r="H201" s="5" t="s">
        <v>225</v>
      </c>
      <c r="I201" s="5" t="s">
        <v>791</v>
      </c>
      <c r="J201" s="5" t="s">
        <v>601</v>
      </c>
      <c r="K201" s="5" t="s">
        <v>583</v>
      </c>
      <c r="L201" s="5" t="s">
        <v>91</v>
      </c>
      <c r="M201" s="5">
        <v>13151</v>
      </c>
      <c r="N201" s="5" t="s">
        <v>212</v>
      </c>
      <c r="O201" s="5">
        <v>10824.78</v>
      </c>
      <c r="P201" s="5" t="s">
        <v>212</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213</v>
      </c>
      <c r="AE201" s="3">
        <v>45473</v>
      </c>
    </row>
    <row r="202" spans="1:31" x14ac:dyDescent="0.25">
      <c r="A202" s="5">
        <v>2024</v>
      </c>
      <c r="B202" s="3">
        <v>45383</v>
      </c>
      <c r="C202" s="3">
        <v>45473</v>
      </c>
      <c r="D202" s="5" t="s">
        <v>84</v>
      </c>
      <c r="E202" s="5">
        <v>189</v>
      </c>
      <c r="F202" s="5" t="s">
        <v>329</v>
      </c>
      <c r="G202" s="5" t="s">
        <v>330</v>
      </c>
      <c r="H202" s="5" t="s">
        <v>225</v>
      </c>
      <c r="I202" s="5" t="s">
        <v>792</v>
      </c>
      <c r="J202" s="5" t="s">
        <v>793</v>
      </c>
      <c r="K202" s="5" t="s">
        <v>476</v>
      </c>
      <c r="L202" s="5" t="s">
        <v>91</v>
      </c>
      <c r="M202" s="5">
        <v>14187</v>
      </c>
      <c r="N202" s="5" t="s">
        <v>212</v>
      </c>
      <c r="O202" s="5">
        <v>11565.050000000001</v>
      </c>
      <c r="P202" s="5" t="s">
        <v>212</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213</v>
      </c>
      <c r="AE202" s="3">
        <v>45473</v>
      </c>
    </row>
    <row r="203" spans="1:31" x14ac:dyDescent="0.25">
      <c r="A203" s="5">
        <v>2024</v>
      </c>
      <c r="B203" s="3">
        <v>45383</v>
      </c>
      <c r="C203" s="3">
        <v>45473</v>
      </c>
      <c r="D203" s="5" t="s">
        <v>84</v>
      </c>
      <c r="E203" s="5">
        <v>189</v>
      </c>
      <c r="F203" s="5" t="s">
        <v>329</v>
      </c>
      <c r="G203" s="5" t="s">
        <v>330</v>
      </c>
      <c r="H203" s="5" t="s">
        <v>225</v>
      </c>
      <c r="I203" s="5" t="s">
        <v>639</v>
      </c>
      <c r="J203" s="5" t="s">
        <v>645</v>
      </c>
      <c r="K203" s="5" t="s">
        <v>794</v>
      </c>
      <c r="L203" s="5" t="s">
        <v>92</v>
      </c>
      <c r="M203" s="5">
        <v>14187</v>
      </c>
      <c r="N203" s="5" t="s">
        <v>212</v>
      </c>
      <c r="O203" s="5">
        <v>11565.050000000001</v>
      </c>
      <c r="P203" s="5" t="s">
        <v>212</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213</v>
      </c>
      <c r="AE203" s="3">
        <v>45473</v>
      </c>
    </row>
    <row r="204" spans="1:31" x14ac:dyDescent="0.25">
      <c r="A204" s="5">
        <v>2024</v>
      </c>
      <c r="B204" s="3">
        <v>45383</v>
      </c>
      <c r="C204" s="3">
        <v>45473</v>
      </c>
      <c r="D204" s="5" t="s">
        <v>84</v>
      </c>
      <c r="E204" s="5">
        <v>189</v>
      </c>
      <c r="F204" s="5" t="s">
        <v>329</v>
      </c>
      <c r="G204" s="5" t="s">
        <v>330</v>
      </c>
      <c r="H204" s="5" t="s">
        <v>225</v>
      </c>
      <c r="I204" s="5" t="s">
        <v>795</v>
      </c>
      <c r="J204" s="5" t="s">
        <v>796</v>
      </c>
      <c r="K204" s="5" t="s">
        <v>797</v>
      </c>
      <c r="L204" s="5" t="s">
        <v>92</v>
      </c>
      <c r="M204" s="5">
        <v>13151</v>
      </c>
      <c r="N204" s="5" t="s">
        <v>212</v>
      </c>
      <c r="O204" s="5">
        <v>10824.78</v>
      </c>
      <c r="P204" s="5" t="s">
        <v>212</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213</v>
      </c>
      <c r="AE204" s="3">
        <v>45473</v>
      </c>
    </row>
    <row r="205" spans="1:31" x14ac:dyDescent="0.25">
      <c r="A205" s="5">
        <v>2024</v>
      </c>
      <c r="B205" s="3">
        <v>45383</v>
      </c>
      <c r="C205" s="3">
        <v>45473</v>
      </c>
      <c r="D205" s="5" t="s">
        <v>84</v>
      </c>
      <c r="E205" s="5">
        <v>189</v>
      </c>
      <c r="F205" s="5" t="s">
        <v>326</v>
      </c>
      <c r="G205" s="5" t="s">
        <v>327</v>
      </c>
      <c r="H205" s="5" t="s">
        <v>225</v>
      </c>
      <c r="I205" s="5" t="s">
        <v>798</v>
      </c>
      <c r="J205" s="5" t="s">
        <v>799</v>
      </c>
      <c r="K205" s="5" t="s">
        <v>500</v>
      </c>
      <c r="L205" s="5" t="s">
        <v>92</v>
      </c>
      <c r="M205" s="5">
        <v>14187</v>
      </c>
      <c r="N205" s="5" t="s">
        <v>212</v>
      </c>
      <c r="O205" s="5">
        <v>11565.050000000001</v>
      </c>
      <c r="P205" s="5" t="s">
        <v>212</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213</v>
      </c>
      <c r="AE205" s="3">
        <v>45473</v>
      </c>
    </row>
    <row r="206" spans="1:31" x14ac:dyDescent="0.25">
      <c r="A206" s="5">
        <v>2024</v>
      </c>
      <c r="B206" s="3">
        <v>45383</v>
      </c>
      <c r="C206" s="3">
        <v>45473</v>
      </c>
      <c r="D206" s="5" t="s">
        <v>84</v>
      </c>
      <c r="E206" s="5">
        <v>189</v>
      </c>
      <c r="F206" s="5" t="s">
        <v>328</v>
      </c>
      <c r="G206" s="5" t="s">
        <v>328</v>
      </c>
      <c r="H206" s="5" t="s">
        <v>225</v>
      </c>
      <c r="I206" s="5" t="s">
        <v>771</v>
      </c>
      <c r="J206" s="5" t="s">
        <v>708</v>
      </c>
      <c r="K206" s="5" t="s">
        <v>449</v>
      </c>
      <c r="L206" s="5" t="s">
        <v>91</v>
      </c>
      <c r="M206" s="5">
        <v>14187</v>
      </c>
      <c r="N206" s="5" t="s">
        <v>212</v>
      </c>
      <c r="O206" s="5">
        <v>11565.050000000001</v>
      </c>
      <c r="P206" s="5" t="s">
        <v>212</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213</v>
      </c>
      <c r="AE206" s="3">
        <v>45473</v>
      </c>
    </row>
    <row r="207" spans="1:31" x14ac:dyDescent="0.25">
      <c r="A207" s="5">
        <v>2024</v>
      </c>
      <c r="B207" s="3">
        <v>45383</v>
      </c>
      <c r="C207" s="3">
        <v>45473</v>
      </c>
      <c r="D207" s="5" t="s">
        <v>84</v>
      </c>
      <c r="E207" s="5">
        <v>189</v>
      </c>
      <c r="F207" s="5" t="s">
        <v>328</v>
      </c>
      <c r="G207" s="5" t="s">
        <v>328</v>
      </c>
      <c r="H207" s="5" t="s">
        <v>225</v>
      </c>
      <c r="I207" s="5" t="s">
        <v>800</v>
      </c>
      <c r="J207" s="5" t="s">
        <v>801</v>
      </c>
      <c r="K207" s="5" t="s">
        <v>500</v>
      </c>
      <c r="L207" s="5" t="s">
        <v>92</v>
      </c>
      <c r="M207" s="5">
        <v>14187</v>
      </c>
      <c r="N207" s="5" t="s">
        <v>212</v>
      </c>
      <c r="O207" s="5">
        <v>11565.050000000001</v>
      </c>
      <c r="P207" s="5" t="s">
        <v>212</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213</v>
      </c>
      <c r="AE207" s="3">
        <v>45473</v>
      </c>
    </row>
    <row r="208" spans="1:31" x14ac:dyDescent="0.25">
      <c r="A208" s="5">
        <v>2024</v>
      </c>
      <c r="B208" s="3">
        <v>45383</v>
      </c>
      <c r="C208" s="3">
        <v>45473</v>
      </c>
      <c r="D208" s="5" t="s">
        <v>84</v>
      </c>
      <c r="E208" s="5">
        <v>189</v>
      </c>
      <c r="F208" s="5" t="s">
        <v>333</v>
      </c>
      <c r="G208" s="5" t="s">
        <v>334</v>
      </c>
      <c r="H208" s="5" t="s">
        <v>225</v>
      </c>
      <c r="I208" s="5" t="s">
        <v>802</v>
      </c>
      <c r="J208" s="5" t="s">
        <v>621</v>
      </c>
      <c r="K208" s="5" t="s">
        <v>803</v>
      </c>
      <c r="L208" s="5" t="s">
        <v>92</v>
      </c>
      <c r="M208" s="5">
        <v>14187</v>
      </c>
      <c r="N208" s="5" t="s">
        <v>212</v>
      </c>
      <c r="O208" s="5">
        <v>11565.050000000001</v>
      </c>
      <c r="P208" s="5" t="s">
        <v>212</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213</v>
      </c>
      <c r="AE208" s="3">
        <v>45473</v>
      </c>
    </row>
    <row r="209" spans="1:31" x14ac:dyDescent="0.25">
      <c r="A209" s="5">
        <v>2024</v>
      </c>
      <c r="B209" s="3">
        <v>45383</v>
      </c>
      <c r="C209" s="3">
        <v>45473</v>
      </c>
      <c r="D209" s="5" t="s">
        <v>84</v>
      </c>
      <c r="E209" s="5">
        <v>189</v>
      </c>
      <c r="F209" s="5" t="s">
        <v>326</v>
      </c>
      <c r="G209" s="5" t="s">
        <v>327</v>
      </c>
      <c r="H209" s="5" t="s">
        <v>225</v>
      </c>
      <c r="I209" s="5" t="s">
        <v>804</v>
      </c>
      <c r="J209" s="5" t="s">
        <v>805</v>
      </c>
      <c r="K209" s="5" t="s">
        <v>806</v>
      </c>
      <c r="L209" s="5" t="s">
        <v>92</v>
      </c>
      <c r="M209" s="5">
        <v>14187</v>
      </c>
      <c r="N209" s="5" t="s">
        <v>212</v>
      </c>
      <c r="O209" s="5">
        <v>11565.050000000001</v>
      </c>
      <c r="P209" s="5" t="s">
        <v>212</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213</v>
      </c>
      <c r="AE209" s="3">
        <v>45473</v>
      </c>
    </row>
    <row r="210" spans="1:31" x14ac:dyDescent="0.25">
      <c r="A210" s="5">
        <v>2024</v>
      </c>
      <c r="B210" s="3">
        <v>45383</v>
      </c>
      <c r="C210" s="3">
        <v>45473</v>
      </c>
      <c r="D210" s="5" t="s">
        <v>84</v>
      </c>
      <c r="E210" s="5">
        <v>189</v>
      </c>
      <c r="F210" s="5" t="s">
        <v>326</v>
      </c>
      <c r="G210" s="5" t="s">
        <v>327</v>
      </c>
      <c r="H210" s="5" t="s">
        <v>225</v>
      </c>
      <c r="I210" s="5" t="s">
        <v>807</v>
      </c>
      <c r="J210" s="5" t="s">
        <v>808</v>
      </c>
      <c r="K210" s="5" t="s">
        <v>809</v>
      </c>
      <c r="L210" s="5" t="s">
        <v>91</v>
      </c>
      <c r="M210" s="5">
        <v>14187</v>
      </c>
      <c r="N210" s="5" t="s">
        <v>212</v>
      </c>
      <c r="O210" s="5">
        <v>11565.050000000001</v>
      </c>
      <c r="P210" s="5" t="s">
        <v>212</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213</v>
      </c>
      <c r="AE210" s="3">
        <v>45473</v>
      </c>
    </row>
    <row r="211" spans="1:31" x14ac:dyDescent="0.25">
      <c r="A211" s="5">
        <v>2024</v>
      </c>
      <c r="B211" s="3">
        <v>45383</v>
      </c>
      <c r="C211" s="3">
        <v>45473</v>
      </c>
      <c r="D211" s="5" t="s">
        <v>84</v>
      </c>
      <c r="E211" s="5">
        <v>189</v>
      </c>
      <c r="F211" s="5" t="s">
        <v>328</v>
      </c>
      <c r="G211" s="5" t="s">
        <v>328</v>
      </c>
      <c r="H211" s="5" t="s">
        <v>225</v>
      </c>
      <c r="I211" s="5" t="s">
        <v>810</v>
      </c>
      <c r="J211" s="5" t="s">
        <v>811</v>
      </c>
      <c r="K211" s="5" t="s">
        <v>812</v>
      </c>
      <c r="L211" s="5" t="s">
        <v>92</v>
      </c>
      <c r="M211" s="5">
        <v>14187</v>
      </c>
      <c r="N211" s="5" t="s">
        <v>212</v>
      </c>
      <c r="O211" s="5">
        <v>11565.050000000001</v>
      </c>
      <c r="P211" s="5" t="s">
        <v>212</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213</v>
      </c>
      <c r="AE211" s="3">
        <v>45473</v>
      </c>
    </row>
    <row r="212" spans="1:31" x14ac:dyDescent="0.25">
      <c r="A212" s="5">
        <v>2024</v>
      </c>
      <c r="B212" s="3">
        <v>45383</v>
      </c>
      <c r="C212" s="3">
        <v>45473</v>
      </c>
      <c r="D212" s="5" t="s">
        <v>84</v>
      </c>
      <c r="E212" s="5">
        <v>189</v>
      </c>
      <c r="F212" s="5" t="s">
        <v>328</v>
      </c>
      <c r="G212" s="5" t="s">
        <v>328</v>
      </c>
      <c r="H212" s="5" t="s">
        <v>225</v>
      </c>
      <c r="I212" s="5" t="s">
        <v>813</v>
      </c>
      <c r="J212" s="5" t="s">
        <v>814</v>
      </c>
      <c r="K212" s="5" t="s">
        <v>449</v>
      </c>
      <c r="L212" s="5" t="s">
        <v>91</v>
      </c>
      <c r="M212" s="5">
        <v>14187</v>
      </c>
      <c r="N212" s="5" t="s">
        <v>212</v>
      </c>
      <c r="O212" s="5">
        <v>11565.050000000001</v>
      </c>
      <c r="P212" s="5" t="s">
        <v>212</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213</v>
      </c>
      <c r="AE212" s="3">
        <v>45473</v>
      </c>
    </row>
    <row r="213" spans="1:31" x14ac:dyDescent="0.25">
      <c r="A213" s="5">
        <v>2024</v>
      </c>
      <c r="B213" s="3">
        <v>45383</v>
      </c>
      <c r="C213" s="3">
        <v>45473</v>
      </c>
      <c r="D213" s="5" t="s">
        <v>84</v>
      </c>
      <c r="E213" s="5">
        <v>189</v>
      </c>
      <c r="F213" s="5" t="s">
        <v>333</v>
      </c>
      <c r="G213" s="5" t="s">
        <v>334</v>
      </c>
      <c r="H213" s="5" t="s">
        <v>225</v>
      </c>
      <c r="I213" s="5" t="s">
        <v>815</v>
      </c>
      <c r="J213" s="5" t="s">
        <v>816</v>
      </c>
      <c r="K213" s="5" t="s">
        <v>817</v>
      </c>
      <c r="L213" s="5" t="s">
        <v>92</v>
      </c>
      <c r="M213" s="5">
        <v>13151</v>
      </c>
      <c r="N213" s="5" t="s">
        <v>212</v>
      </c>
      <c r="O213" s="5">
        <v>10824.78</v>
      </c>
      <c r="P213" s="5" t="s">
        <v>212</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213</v>
      </c>
      <c r="AE213" s="3">
        <v>45473</v>
      </c>
    </row>
    <row r="214" spans="1:31" x14ac:dyDescent="0.25">
      <c r="A214" s="5">
        <v>2024</v>
      </c>
      <c r="B214" s="3">
        <v>45383</v>
      </c>
      <c r="C214" s="3">
        <v>45473</v>
      </c>
      <c r="D214" s="5" t="s">
        <v>84</v>
      </c>
      <c r="E214" s="5">
        <v>189</v>
      </c>
      <c r="F214" s="5" t="s">
        <v>326</v>
      </c>
      <c r="G214" s="5" t="s">
        <v>327</v>
      </c>
      <c r="H214" s="5" t="s">
        <v>225</v>
      </c>
      <c r="I214" s="5" t="s">
        <v>818</v>
      </c>
      <c r="J214" s="5" t="s">
        <v>515</v>
      </c>
      <c r="K214" s="5" t="s">
        <v>598</v>
      </c>
      <c r="L214" s="5" t="s">
        <v>92</v>
      </c>
      <c r="M214" s="5">
        <v>13151</v>
      </c>
      <c r="N214" s="5" t="s">
        <v>212</v>
      </c>
      <c r="O214" s="5">
        <v>10824.78</v>
      </c>
      <c r="P214" s="5" t="s">
        <v>212</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213</v>
      </c>
      <c r="AE214" s="3">
        <v>45473</v>
      </c>
    </row>
    <row r="215" spans="1:31" x14ac:dyDescent="0.25">
      <c r="A215" s="5">
        <v>2024</v>
      </c>
      <c r="B215" s="3">
        <v>45383</v>
      </c>
      <c r="C215" s="3">
        <v>45473</v>
      </c>
      <c r="D215" s="5" t="s">
        <v>84</v>
      </c>
      <c r="E215" s="5">
        <v>189</v>
      </c>
      <c r="F215" s="5" t="s">
        <v>328</v>
      </c>
      <c r="G215" s="5" t="s">
        <v>328</v>
      </c>
      <c r="H215" s="5" t="s">
        <v>225</v>
      </c>
      <c r="I215" s="5" t="s">
        <v>819</v>
      </c>
      <c r="J215" s="5" t="s">
        <v>820</v>
      </c>
      <c r="K215" s="5" t="s">
        <v>503</v>
      </c>
      <c r="L215" s="5" t="s">
        <v>92</v>
      </c>
      <c r="M215" s="5">
        <v>14187</v>
      </c>
      <c r="N215" s="5" t="s">
        <v>212</v>
      </c>
      <c r="O215" s="5">
        <v>11565.050000000001</v>
      </c>
      <c r="P215" s="5" t="s">
        <v>212</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213</v>
      </c>
      <c r="AE215" s="3">
        <v>45473</v>
      </c>
    </row>
    <row r="216" spans="1:31" x14ac:dyDescent="0.25">
      <c r="A216" s="5">
        <v>2024</v>
      </c>
      <c r="B216" s="3">
        <v>45383</v>
      </c>
      <c r="C216" s="3">
        <v>45473</v>
      </c>
      <c r="D216" s="5" t="s">
        <v>84</v>
      </c>
      <c r="E216" s="5">
        <v>180</v>
      </c>
      <c r="F216" s="5" t="s">
        <v>335</v>
      </c>
      <c r="G216" s="5" t="s">
        <v>336</v>
      </c>
      <c r="H216" s="5" t="s">
        <v>225</v>
      </c>
      <c r="I216" s="5" t="s">
        <v>821</v>
      </c>
      <c r="J216" s="5" t="s">
        <v>518</v>
      </c>
      <c r="K216" s="5" t="s">
        <v>462</v>
      </c>
      <c r="L216" s="5" t="s">
        <v>92</v>
      </c>
      <c r="M216" s="5">
        <v>13151</v>
      </c>
      <c r="N216" s="5" t="s">
        <v>212</v>
      </c>
      <c r="O216" s="5">
        <v>10824.78</v>
      </c>
      <c r="P216" s="5" t="s">
        <v>212</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213</v>
      </c>
      <c r="AE216" s="3">
        <v>45473</v>
      </c>
    </row>
    <row r="217" spans="1:31" x14ac:dyDescent="0.25">
      <c r="A217" s="5">
        <v>2024</v>
      </c>
      <c r="B217" s="3">
        <v>45383</v>
      </c>
      <c r="C217" s="3">
        <v>45473</v>
      </c>
      <c r="D217" s="5" t="s">
        <v>84</v>
      </c>
      <c r="E217" s="5">
        <v>180</v>
      </c>
      <c r="F217" s="5" t="s">
        <v>335</v>
      </c>
      <c r="G217" s="5" t="s">
        <v>336</v>
      </c>
      <c r="H217" s="5" t="s">
        <v>225</v>
      </c>
      <c r="I217" s="5" t="s">
        <v>822</v>
      </c>
      <c r="J217" s="5" t="s">
        <v>449</v>
      </c>
      <c r="K217" s="5" t="s">
        <v>530</v>
      </c>
      <c r="L217" s="5" t="s">
        <v>91</v>
      </c>
      <c r="M217" s="5">
        <v>13151</v>
      </c>
      <c r="N217" s="5" t="s">
        <v>212</v>
      </c>
      <c r="O217" s="5">
        <v>10824.78</v>
      </c>
      <c r="P217" s="5" t="s">
        <v>212</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213</v>
      </c>
      <c r="AE217" s="3">
        <v>45473</v>
      </c>
    </row>
    <row r="218" spans="1:31" x14ac:dyDescent="0.25">
      <c r="A218" s="5">
        <v>2024</v>
      </c>
      <c r="B218" s="3">
        <v>45383</v>
      </c>
      <c r="C218" s="3">
        <v>45473</v>
      </c>
      <c r="D218" s="5" t="s">
        <v>84</v>
      </c>
      <c r="E218" s="5">
        <v>180</v>
      </c>
      <c r="F218" s="5" t="s">
        <v>335</v>
      </c>
      <c r="G218" s="5" t="s">
        <v>336</v>
      </c>
      <c r="H218" s="5" t="s">
        <v>225</v>
      </c>
      <c r="I218" s="5" t="s">
        <v>823</v>
      </c>
      <c r="J218" s="5" t="s">
        <v>449</v>
      </c>
      <c r="K218" s="5" t="s">
        <v>500</v>
      </c>
      <c r="L218" s="5" t="s">
        <v>92</v>
      </c>
      <c r="M218" s="5">
        <v>13151</v>
      </c>
      <c r="N218" s="5" t="s">
        <v>212</v>
      </c>
      <c r="O218" s="5">
        <v>10824.78</v>
      </c>
      <c r="P218" s="5" t="s">
        <v>212</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213</v>
      </c>
      <c r="AE218" s="3">
        <v>45473</v>
      </c>
    </row>
    <row r="219" spans="1:31" x14ac:dyDescent="0.25">
      <c r="A219" s="5">
        <v>2024</v>
      </c>
      <c r="B219" s="3">
        <v>45383</v>
      </c>
      <c r="C219" s="3">
        <v>45473</v>
      </c>
      <c r="D219" s="5" t="s">
        <v>84</v>
      </c>
      <c r="E219" s="5">
        <v>180</v>
      </c>
      <c r="F219" s="5" t="s">
        <v>335</v>
      </c>
      <c r="G219" s="5" t="s">
        <v>336</v>
      </c>
      <c r="H219" s="5" t="s">
        <v>225</v>
      </c>
      <c r="I219" s="5" t="s">
        <v>824</v>
      </c>
      <c r="J219" s="5" t="s">
        <v>501</v>
      </c>
      <c r="K219" s="5" t="s">
        <v>531</v>
      </c>
      <c r="L219" s="5" t="s">
        <v>92</v>
      </c>
      <c r="M219" s="5">
        <v>13151</v>
      </c>
      <c r="N219" s="5" t="s">
        <v>212</v>
      </c>
      <c r="O219" s="5">
        <v>10824.78</v>
      </c>
      <c r="P219" s="5" t="s">
        <v>212</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213</v>
      </c>
      <c r="AE219" s="3">
        <v>45473</v>
      </c>
    </row>
    <row r="220" spans="1:31" x14ac:dyDescent="0.25">
      <c r="A220" s="5">
        <v>2024</v>
      </c>
      <c r="B220" s="3">
        <v>45383</v>
      </c>
      <c r="C220" s="3">
        <v>45473</v>
      </c>
      <c r="D220" s="5" t="s">
        <v>84</v>
      </c>
      <c r="E220" s="5">
        <v>180</v>
      </c>
      <c r="F220" s="5" t="s">
        <v>335</v>
      </c>
      <c r="G220" s="5" t="s">
        <v>336</v>
      </c>
      <c r="H220" s="5" t="s">
        <v>225</v>
      </c>
      <c r="I220" s="5" t="s">
        <v>825</v>
      </c>
      <c r="J220" s="5" t="s">
        <v>826</v>
      </c>
      <c r="K220" s="5" t="s">
        <v>462</v>
      </c>
      <c r="L220" s="5" t="s">
        <v>92</v>
      </c>
      <c r="M220" s="5">
        <v>13151</v>
      </c>
      <c r="N220" s="5" t="s">
        <v>212</v>
      </c>
      <c r="O220" s="5">
        <v>10824.78</v>
      </c>
      <c r="P220" s="5" t="s">
        <v>212</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213</v>
      </c>
      <c r="AE220" s="3">
        <v>45473</v>
      </c>
    </row>
    <row r="221" spans="1:31" x14ac:dyDescent="0.25">
      <c r="A221" s="5">
        <v>2024</v>
      </c>
      <c r="B221" s="3">
        <v>45383</v>
      </c>
      <c r="C221" s="3">
        <v>45473</v>
      </c>
      <c r="D221" s="5" t="s">
        <v>84</v>
      </c>
      <c r="E221" s="5">
        <v>180</v>
      </c>
      <c r="F221" s="5" t="s">
        <v>335</v>
      </c>
      <c r="G221" s="5" t="s">
        <v>336</v>
      </c>
      <c r="H221" s="5" t="s">
        <v>225</v>
      </c>
      <c r="I221" s="5" t="s">
        <v>827</v>
      </c>
      <c r="J221" s="5" t="s">
        <v>708</v>
      </c>
      <c r="K221" s="5" t="s">
        <v>702</v>
      </c>
      <c r="L221" s="5" t="s">
        <v>92</v>
      </c>
      <c r="M221" s="5">
        <v>13151</v>
      </c>
      <c r="N221" s="5" t="s">
        <v>212</v>
      </c>
      <c r="O221" s="5">
        <v>10824.78</v>
      </c>
      <c r="P221" s="5" t="s">
        <v>212</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213</v>
      </c>
      <c r="AE221" s="3">
        <v>45473</v>
      </c>
    </row>
    <row r="222" spans="1:31" x14ac:dyDescent="0.25">
      <c r="A222" s="5">
        <v>2024</v>
      </c>
      <c r="B222" s="3">
        <v>45383</v>
      </c>
      <c r="C222" s="3">
        <v>45473</v>
      </c>
      <c r="D222" s="5" t="s">
        <v>84</v>
      </c>
      <c r="E222" s="5">
        <v>179</v>
      </c>
      <c r="F222" s="5" t="s">
        <v>337</v>
      </c>
      <c r="G222" s="5" t="s">
        <v>338</v>
      </c>
      <c r="H222" s="5" t="s">
        <v>225</v>
      </c>
      <c r="I222" s="5" t="s">
        <v>594</v>
      </c>
      <c r="J222" s="5" t="s">
        <v>828</v>
      </c>
      <c r="K222" s="5" t="s">
        <v>829</v>
      </c>
      <c r="L222" s="5" t="s">
        <v>92</v>
      </c>
      <c r="M222" s="5">
        <v>13088</v>
      </c>
      <c r="N222" s="5" t="s">
        <v>212</v>
      </c>
      <c r="O222" s="5">
        <v>10672.66</v>
      </c>
      <c r="P222" s="5" t="s">
        <v>212</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213</v>
      </c>
      <c r="AE222" s="3">
        <v>45473</v>
      </c>
    </row>
    <row r="223" spans="1:31" x14ac:dyDescent="0.25">
      <c r="A223" s="5">
        <v>2024</v>
      </c>
      <c r="B223" s="3">
        <v>45383</v>
      </c>
      <c r="C223" s="3">
        <v>45473</v>
      </c>
      <c r="D223" s="5" t="s">
        <v>84</v>
      </c>
      <c r="E223" s="5">
        <v>179</v>
      </c>
      <c r="F223" s="5" t="s">
        <v>339</v>
      </c>
      <c r="G223" s="5" t="s">
        <v>340</v>
      </c>
      <c r="H223" s="5" t="s">
        <v>225</v>
      </c>
      <c r="I223" s="5" t="s">
        <v>830</v>
      </c>
      <c r="J223" s="5" t="s">
        <v>831</v>
      </c>
      <c r="K223" s="5" t="s">
        <v>443</v>
      </c>
      <c r="L223" s="5" t="s">
        <v>92</v>
      </c>
      <c r="M223" s="5">
        <v>12053</v>
      </c>
      <c r="N223" s="5" t="s">
        <v>212</v>
      </c>
      <c r="O223" s="5">
        <v>9916.15</v>
      </c>
      <c r="P223" s="5" t="s">
        <v>212</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213</v>
      </c>
      <c r="AE223" s="3">
        <v>45473</v>
      </c>
    </row>
    <row r="224" spans="1:31" x14ac:dyDescent="0.25">
      <c r="A224" s="5">
        <v>2024</v>
      </c>
      <c r="B224" s="3">
        <v>45383</v>
      </c>
      <c r="C224" s="3">
        <v>45473</v>
      </c>
      <c r="D224" s="5" t="s">
        <v>84</v>
      </c>
      <c r="E224" s="5">
        <v>179</v>
      </c>
      <c r="F224" s="5" t="s">
        <v>341</v>
      </c>
      <c r="G224" s="5" t="s">
        <v>342</v>
      </c>
      <c r="H224" s="5" t="s">
        <v>225</v>
      </c>
      <c r="I224" s="5" t="s">
        <v>832</v>
      </c>
      <c r="J224" s="5" t="s">
        <v>833</v>
      </c>
      <c r="K224" s="5" t="s">
        <v>500</v>
      </c>
      <c r="L224" s="5" t="s">
        <v>92</v>
      </c>
      <c r="M224" s="5">
        <v>13088</v>
      </c>
      <c r="N224" s="5" t="s">
        <v>212</v>
      </c>
      <c r="O224" s="5">
        <v>10672.66</v>
      </c>
      <c r="P224" s="5" t="s">
        <v>212</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213</v>
      </c>
      <c r="AE224" s="3">
        <v>45473</v>
      </c>
    </row>
    <row r="225" spans="1:31" x14ac:dyDescent="0.25">
      <c r="A225" s="5">
        <v>2024</v>
      </c>
      <c r="B225" s="3">
        <v>45383</v>
      </c>
      <c r="C225" s="3">
        <v>45473</v>
      </c>
      <c r="D225" s="5" t="s">
        <v>84</v>
      </c>
      <c r="E225" s="5">
        <v>179</v>
      </c>
      <c r="F225" s="5" t="s">
        <v>341</v>
      </c>
      <c r="G225" s="5" t="s">
        <v>342</v>
      </c>
      <c r="H225" s="5" t="s">
        <v>225</v>
      </c>
      <c r="I225" s="5" t="s">
        <v>678</v>
      </c>
      <c r="J225" s="5" t="s">
        <v>834</v>
      </c>
      <c r="K225" s="5" t="s">
        <v>753</v>
      </c>
      <c r="L225" s="5" t="s">
        <v>91</v>
      </c>
      <c r="M225" s="5">
        <v>13088</v>
      </c>
      <c r="N225" s="5" t="s">
        <v>212</v>
      </c>
      <c r="O225" s="5">
        <v>10672.66</v>
      </c>
      <c r="P225" s="5" t="s">
        <v>212</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213</v>
      </c>
      <c r="AE225" s="3">
        <v>45473</v>
      </c>
    </row>
    <row r="226" spans="1:31" x14ac:dyDescent="0.25">
      <c r="A226" s="5">
        <v>2024</v>
      </c>
      <c r="B226" s="3">
        <v>45383</v>
      </c>
      <c r="C226" s="3">
        <v>45473</v>
      </c>
      <c r="D226" s="5" t="s">
        <v>84</v>
      </c>
      <c r="E226" s="5">
        <v>179</v>
      </c>
      <c r="F226" s="5" t="s">
        <v>341</v>
      </c>
      <c r="G226" s="5" t="s">
        <v>342</v>
      </c>
      <c r="H226" s="5" t="s">
        <v>225</v>
      </c>
      <c r="I226" s="5" t="s">
        <v>835</v>
      </c>
      <c r="J226" s="5" t="s">
        <v>672</v>
      </c>
      <c r="K226" s="5" t="s">
        <v>836</v>
      </c>
      <c r="L226" s="5" t="s">
        <v>92</v>
      </c>
      <c r="M226" s="5">
        <v>13088</v>
      </c>
      <c r="N226" s="5" t="s">
        <v>212</v>
      </c>
      <c r="O226" s="5">
        <v>10672.66</v>
      </c>
      <c r="P226" s="5" t="s">
        <v>212</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213</v>
      </c>
      <c r="AE226" s="3">
        <v>45473</v>
      </c>
    </row>
    <row r="227" spans="1:31" x14ac:dyDescent="0.25">
      <c r="A227" s="5">
        <v>2024</v>
      </c>
      <c r="B227" s="3">
        <v>45383</v>
      </c>
      <c r="C227" s="3">
        <v>45473</v>
      </c>
      <c r="D227" s="5" t="s">
        <v>84</v>
      </c>
      <c r="E227" s="5">
        <v>179</v>
      </c>
      <c r="F227" s="5" t="s">
        <v>341</v>
      </c>
      <c r="G227" s="5" t="s">
        <v>342</v>
      </c>
      <c r="H227" s="5" t="s">
        <v>225</v>
      </c>
      <c r="I227" s="5" t="s">
        <v>837</v>
      </c>
      <c r="J227" s="5" t="s">
        <v>838</v>
      </c>
      <c r="K227" s="5" t="s">
        <v>443</v>
      </c>
      <c r="L227" s="5" t="s">
        <v>91</v>
      </c>
      <c r="M227" s="5">
        <v>13088</v>
      </c>
      <c r="N227" s="5" t="s">
        <v>212</v>
      </c>
      <c r="O227" s="5">
        <v>10672.66</v>
      </c>
      <c r="P227" s="5" t="s">
        <v>212</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213</v>
      </c>
      <c r="AE227" s="3">
        <v>45473</v>
      </c>
    </row>
    <row r="228" spans="1:31" x14ac:dyDescent="0.25">
      <c r="A228" s="5">
        <v>2024</v>
      </c>
      <c r="B228" s="3">
        <v>45383</v>
      </c>
      <c r="C228" s="3">
        <v>45473</v>
      </c>
      <c r="D228" s="5" t="s">
        <v>84</v>
      </c>
      <c r="E228" s="5">
        <v>179</v>
      </c>
      <c r="F228" s="5" t="s">
        <v>343</v>
      </c>
      <c r="G228" s="5" t="s">
        <v>344</v>
      </c>
      <c r="H228" s="5" t="s">
        <v>225</v>
      </c>
      <c r="I228" s="5" t="s">
        <v>698</v>
      </c>
      <c r="J228" s="5" t="s">
        <v>627</v>
      </c>
      <c r="K228" s="5" t="s">
        <v>449</v>
      </c>
      <c r="L228" s="5" t="s">
        <v>92</v>
      </c>
      <c r="M228" s="5">
        <v>13088</v>
      </c>
      <c r="N228" s="5" t="s">
        <v>212</v>
      </c>
      <c r="O228" s="5">
        <v>10672.66</v>
      </c>
      <c r="P228" s="5" t="s">
        <v>212</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213</v>
      </c>
      <c r="AE228" s="3">
        <v>45473</v>
      </c>
    </row>
    <row r="229" spans="1:31" x14ac:dyDescent="0.25">
      <c r="A229" s="5">
        <v>2024</v>
      </c>
      <c r="B229" s="3">
        <v>45383</v>
      </c>
      <c r="C229" s="3">
        <v>45473</v>
      </c>
      <c r="D229" s="5" t="s">
        <v>84</v>
      </c>
      <c r="E229" s="5">
        <v>179</v>
      </c>
      <c r="F229" s="5" t="s">
        <v>345</v>
      </c>
      <c r="G229" s="5" t="s">
        <v>345</v>
      </c>
      <c r="H229" s="5" t="s">
        <v>225</v>
      </c>
      <c r="I229" s="5" t="s">
        <v>839</v>
      </c>
      <c r="J229" s="5" t="s">
        <v>840</v>
      </c>
      <c r="K229" s="5" t="s">
        <v>841</v>
      </c>
      <c r="L229" s="5" t="s">
        <v>92</v>
      </c>
      <c r="M229" s="5">
        <v>12053</v>
      </c>
      <c r="N229" s="5" t="s">
        <v>212</v>
      </c>
      <c r="O229" s="5">
        <v>9916.15</v>
      </c>
      <c r="P229" s="5" t="s">
        <v>212</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213</v>
      </c>
      <c r="AE229" s="3">
        <v>45473</v>
      </c>
    </row>
    <row r="230" spans="1:31" x14ac:dyDescent="0.25">
      <c r="A230" s="5">
        <v>2024</v>
      </c>
      <c r="B230" s="3">
        <v>45383</v>
      </c>
      <c r="C230" s="3">
        <v>45473</v>
      </c>
      <c r="D230" s="5" t="s">
        <v>84</v>
      </c>
      <c r="E230" s="5">
        <v>179</v>
      </c>
      <c r="F230" s="5" t="s">
        <v>341</v>
      </c>
      <c r="G230" s="5" t="s">
        <v>342</v>
      </c>
      <c r="H230" s="5" t="s">
        <v>225</v>
      </c>
      <c r="I230" s="5" t="s">
        <v>842</v>
      </c>
      <c r="J230" s="5" t="s">
        <v>843</v>
      </c>
      <c r="K230" s="5" t="s">
        <v>462</v>
      </c>
      <c r="L230" s="5" t="s">
        <v>92</v>
      </c>
      <c r="M230" s="5">
        <v>13088</v>
      </c>
      <c r="N230" s="5" t="s">
        <v>212</v>
      </c>
      <c r="O230" s="5">
        <v>10672.66</v>
      </c>
      <c r="P230" s="5" t="s">
        <v>212</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213</v>
      </c>
      <c r="AE230" s="3">
        <v>45473</v>
      </c>
    </row>
    <row r="231" spans="1:31" x14ac:dyDescent="0.25">
      <c r="A231" s="5">
        <v>2024</v>
      </c>
      <c r="B231" s="3">
        <v>45383</v>
      </c>
      <c r="C231" s="3">
        <v>45473</v>
      </c>
      <c r="D231" s="5" t="s">
        <v>84</v>
      </c>
      <c r="E231" s="5">
        <v>179</v>
      </c>
      <c r="F231" s="5" t="s">
        <v>346</v>
      </c>
      <c r="G231" s="5" t="s">
        <v>347</v>
      </c>
      <c r="H231" s="5" t="s">
        <v>225</v>
      </c>
      <c r="I231" s="5" t="s">
        <v>844</v>
      </c>
      <c r="J231" s="5" t="s">
        <v>666</v>
      </c>
      <c r="K231" s="5" t="s">
        <v>666</v>
      </c>
      <c r="L231" s="5" t="s">
        <v>91</v>
      </c>
      <c r="M231" s="5">
        <v>12053</v>
      </c>
      <c r="N231" s="5" t="s">
        <v>212</v>
      </c>
      <c r="O231" s="5">
        <v>9916.15</v>
      </c>
      <c r="P231" s="5" t="s">
        <v>212</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213</v>
      </c>
      <c r="AE231" s="3">
        <v>45473</v>
      </c>
    </row>
    <row r="232" spans="1:31" x14ac:dyDescent="0.25">
      <c r="A232" s="5">
        <v>2024</v>
      </c>
      <c r="B232" s="3">
        <v>45383</v>
      </c>
      <c r="C232" s="3">
        <v>45473</v>
      </c>
      <c r="D232" s="5" t="s">
        <v>84</v>
      </c>
      <c r="E232" s="5">
        <v>179</v>
      </c>
      <c r="F232" s="5" t="s">
        <v>343</v>
      </c>
      <c r="G232" s="5" t="s">
        <v>344</v>
      </c>
      <c r="H232" s="5" t="s">
        <v>225</v>
      </c>
      <c r="I232" s="5" t="s">
        <v>845</v>
      </c>
      <c r="J232" s="5" t="s">
        <v>442</v>
      </c>
      <c r="K232" s="5" t="s">
        <v>440</v>
      </c>
      <c r="L232" s="5" t="s">
        <v>91</v>
      </c>
      <c r="M232" s="5">
        <v>12053</v>
      </c>
      <c r="N232" s="5" t="s">
        <v>212</v>
      </c>
      <c r="O232" s="5">
        <v>9916.15</v>
      </c>
      <c r="P232" s="5" t="s">
        <v>212</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213</v>
      </c>
      <c r="AE232" s="3">
        <v>45473</v>
      </c>
    </row>
    <row r="233" spans="1:31" x14ac:dyDescent="0.25">
      <c r="A233" s="5">
        <v>2024</v>
      </c>
      <c r="B233" s="3">
        <v>45383</v>
      </c>
      <c r="C233" s="3">
        <v>45473</v>
      </c>
      <c r="D233" s="5" t="s">
        <v>84</v>
      </c>
      <c r="E233" s="5">
        <v>179</v>
      </c>
      <c r="F233" s="5" t="s">
        <v>346</v>
      </c>
      <c r="G233" s="5" t="s">
        <v>347</v>
      </c>
      <c r="H233" s="5" t="s">
        <v>225</v>
      </c>
      <c r="I233" s="5" t="s">
        <v>800</v>
      </c>
      <c r="J233" s="5" t="s">
        <v>443</v>
      </c>
      <c r="K233" s="5" t="s">
        <v>846</v>
      </c>
      <c r="L233" s="5" t="s">
        <v>92</v>
      </c>
      <c r="M233" s="5">
        <v>13088</v>
      </c>
      <c r="N233" s="5" t="s">
        <v>212</v>
      </c>
      <c r="O233" s="5">
        <v>10672.66</v>
      </c>
      <c r="P233" s="5" t="s">
        <v>212</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213</v>
      </c>
      <c r="AE233" s="3">
        <v>45473</v>
      </c>
    </row>
    <row r="234" spans="1:31" x14ac:dyDescent="0.25">
      <c r="A234" s="5">
        <v>2024</v>
      </c>
      <c r="B234" s="3">
        <v>45383</v>
      </c>
      <c r="C234" s="3">
        <v>45473</v>
      </c>
      <c r="D234" s="5" t="s">
        <v>84</v>
      </c>
      <c r="E234" s="5">
        <v>179</v>
      </c>
      <c r="F234" s="5" t="s">
        <v>341</v>
      </c>
      <c r="G234" s="5" t="s">
        <v>342</v>
      </c>
      <c r="H234" s="5" t="s">
        <v>225</v>
      </c>
      <c r="I234" s="5" t="s">
        <v>847</v>
      </c>
      <c r="J234" s="5" t="s">
        <v>443</v>
      </c>
      <c r="K234" s="5" t="s">
        <v>448</v>
      </c>
      <c r="L234" s="5" t="s">
        <v>92</v>
      </c>
      <c r="M234" s="5">
        <v>13088</v>
      </c>
      <c r="N234" s="5" t="s">
        <v>212</v>
      </c>
      <c r="O234" s="5">
        <v>10672.66</v>
      </c>
      <c r="P234" s="5" t="s">
        <v>212</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213</v>
      </c>
      <c r="AE234" s="3">
        <v>45473</v>
      </c>
    </row>
    <row r="235" spans="1:31" x14ac:dyDescent="0.25">
      <c r="A235" s="5">
        <v>2024</v>
      </c>
      <c r="B235" s="3">
        <v>45383</v>
      </c>
      <c r="C235" s="3">
        <v>45473</v>
      </c>
      <c r="D235" s="5" t="s">
        <v>84</v>
      </c>
      <c r="E235" s="5">
        <v>179</v>
      </c>
      <c r="F235" s="5" t="s">
        <v>341</v>
      </c>
      <c r="G235" s="5" t="s">
        <v>342</v>
      </c>
      <c r="H235" s="5" t="s">
        <v>225</v>
      </c>
      <c r="I235" s="5" t="s">
        <v>848</v>
      </c>
      <c r="J235" s="5" t="s">
        <v>849</v>
      </c>
      <c r="K235" s="5" t="s">
        <v>489</v>
      </c>
      <c r="L235" s="5" t="s">
        <v>91</v>
      </c>
      <c r="M235" s="5">
        <v>12053</v>
      </c>
      <c r="N235" s="5" t="s">
        <v>212</v>
      </c>
      <c r="O235" s="5">
        <v>9916.15</v>
      </c>
      <c r="P235" s="5" t="s">
        <v>212</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213</v>
      </c>
      <c r="AE235" s="3">
        <v>45473</v>
      </c>
    </row>
    <row r="236" spans="1:31" x14ac:dyDescent="0.25">
      <c r="A236" s="5">
        <v>2024</v>
      </c>
      <c r="B236" s="3">
        <v>45383</v>
      </c>
      <c r="C236" s="3">
        <v>45473</v>
      </c>
      <c r="D236" s="5" t="s">
        <v>84</v>
      </c>
      <c r="E236" s="5">
        <v>179</v>
      </c>
      <c r="F236" s="5" t="s">
        <v>343</v>
      </c>
      <c r="G236" s="5" t="s">
        <v>344</v>
      </c>
      <c r="H236" s="5" t="s">
        <v>225</v>
      </c>
      <c r="I236" s="5" t="s">
        <v>850</v>
      </c>
      <c r="J236" s="5" t="s">
        <v>503</v>
      </c>
      <c r="K236" s="5" t="s">
        <v>651</v>
      </c>
      <c r="L236" s="5" t="s">
        <v>92</v>
      </c>
      <c r="M236" s="5">
        <v>13088</v>
      </c>
      <c r="N236" s="5" t="s">
        <v>212</v>
      </c>
      <c r="O236" s="5">
        <v>10672.66</v>
      </c>
      <c r="P236" s="5" t="s">
        <v>212</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213</v>
      </c>
      <c r="AE236" s="3">
        <v>45473</v>
      </c>
    </row>
    <row r="237" spans="1:31" x14ac:dyDescent="0.25">
      <c r="A237" s="5">
        <v>2024</v>
      </c>
      <c r="B237" s="3">
        <v>45383</v>
      </c>
      <c r="C237" s="3">
        <v>45473</v>
      </c>
      <c r="D237" s="5" t="s">
        <v>84</v>
      </c>
      <c r="E237" s="5">
        <v>179</v>
      </c>
      <c r="F237" s="5" t="s">
        <v>341</v>
      </c>
      <c r="G237" s="5" t="s">
        <v>342</v>
      </c>
      <c r="H237" s="5" t="s">
        <v>225</v>
      </c>
      <c r="I237" s="5" t="s">
        <v>851</v>
      </c>
      <c r="J237" s="5" t="s">
        <v>503</v>
      </c>
      <c r="K237" s="5" t="s">
        <v>841</v>
      </c>
      <c r="L237" s="5" t="s">
        <v>91</v>
      </c>
      <c r="M237" s="5">
        <v>13088</v>
      </c>
      <c r="N237" s="5" t="s">
        <v>212</v>
      </c>
      <c r="O237" s="5">
        <v>10672.66</v>
      </c>
      <c r="P237" s="5" t="s">
        <v>212</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213</v>
      </c>
      <c r="AE237" s="3">
        <v>45473</v>
      </c>
    </row>
    <row r="238" spans="1:31" x14ac:dyDescent="0.25">
      <c r="A238" s="5">
        <v>2024</v>
      </c>
      <c r="B238" s="3">
        <v>45383</v>
      </c>
      <c r="C238" s="3">
        <v>45473</v>
      </c>
      <c r="D238" s="5" t="s">
        <v>84</v>
      </c>
      <c r="E238" s="5">
        <v>179</v>
      </c>
      <c r="F238" s="5" t="s">
        <v>348</v>
      </c>
      <c r="G238" s="5" t="s">
        <v>349</v>
      </c>
      <c r="H238" s="5" t="s">
        <v>225</v>
      </c>
      <c r="I238" s="5" t="s">
        <v>852</v>
      </c>
      <c r="J238" s="5" t="s">
        <v>503</v>
      </c>
      <c r="K238" s="5" t="s">
        <v>550</v>
      </c>
      <c r="L238" s="5" t="s">
        <v>92</v>
      </c>
      <c r="M238" s="5">
        <v>12053</v>
      </c>
      <c r="N238" s="5" t="s">
        <v>212</v>
      </c>
      <c r="O238" s="5">
        <v>9916.15</v>
      </c>
      <c r="P238" s="5" t="s">
        <v>212</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213</v>
      </c>
      <c r="AE238" s="3">
        <v>45473</v>
      </c>
    </row>
    <row r="239" spans="1:31" x14ac:dyDescent="0.25">
      <c r="A239" s="5">
        <v>2024</v>
      </c>
      <c r="B239" s="3">
        <v>45383</v>
      </c>
      <c r="C239" s="3">
        <v>45473</v>
      </c>
      <c r="D239" s="5" t="s">
        <v>84</v>
      </c>
      <c r="E239" s="5">
        <v>179</v>
      </c>
      <c r="F239" s="5" t="s">
        <v>350</v>
      </c>
      <c r="G239" s="5" t="s">
        <v>351</v>
      </c>
      <c r="H239" s="5" t="s">
        <v>225</v>
      </c>
      <c r="I239" s="5" t="s">
        <v>771</v>
      </c>
      <c r="J239" s="5" t="s">
        <v>449</v>
      </c>
      <c r="K239" s="5" t="s">
        <v>853</v>
      </c>
      <c r="L239" s="5" t="s">
        <v>91</v>
      </c>
      <c r="M239" s="5">
        <v>13088</v>
      </c>
      <c r="N239" s="5" t="s">
        <v>212</v>
      </c>
      <c r="O239" s="5">
        <v>10672.66</v>
      </c>
      <c r="P239" s="5" t="s">
        <v>212</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213</v>
      </c>
      <c r="AE239" s="3">
        <v>45473</v>
      </c>
    </row>
    <row r="240" spans="1:31" x14ac:dyDescent="0.25">
      <c r="A240" s="5">
        <v>2024</v>
      </c>
      <c r="B240" s="3">
        <v>45383</v>
      </c>
      <c r="C240" s="3">
        <v>45473</v>
      </c>
      <c r="D240" s="5" t="s">
        <v>84</v>
      </c>
      <c r="E240" s="5">
        <v>179</v>
      </c>
      <c r="F240" s="5" t="s">
        <v>341</v>
      </c>
      <c r="G240" s="5" t="s">
        <v>342</v>
      </c>
      <c r="H240" s="5" t="s">
        <v>225</v>
      </c>
      <c r="I240" s="5" t="s">
        <v>854</v>
      </c>
      <c r="J240" s="5" t="s">
        <v>449</v>
      </c>
      <c r="K240" s="5" t="s">
        <v>855</v>
      </c>
      <c r="L240" s="5" t="s">
        <v>92</v>
      </c>
      <c r="M240" s="5">
        <v>13088</v>
      </c>
      <c r="N240" s="5" t="s">
        <v>212</v>
      </c>
      <c r="O240" s="5">
        <v>10672.66</v>
      </c>
      <c r="P240" s="5" t="s">
        <v>212</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213</v>
      </c>
      <c r="AE240" s="3">
        <v>45473</v>
      </c>
    </row>
    <row r="241" spans="1:31" x14ac:dyDescent="0.25">
      <c r="A241" s="5">
        <v>2024</v>
      </c>
      <c r="B241" s="3">
        <v>45383</v>
      </c>
      <c r="C241" s="3">
        <v>45473</v>
      </c>
      <c r="D241" s="5" t="s">
        <v>84</v>
      </c>
      <c r="E241" s="5">
        <v>179</v>
      </c>
      <c r="F241" s="5" t="s">
        <v>341</v>
      </c>
      <c r="G241" s="5" t="s">
        <v>342</v>
      </c>
      <c r="H241" s="5" t="s">
        <v>225</v>
      </c>
      <c r="I241" s="5" t="s">
        <v>856</v>
      </c>
      <c r="J241" s="5" t="s">
        <v>530</v>
      </c>
      <c r="K241" s="5" t="s">
        <v>857</v>
      </c>
      <c r="L241" s="5" t="s">
        <v>91</v>
      </c>
      <c r="M241" s="5">
        <v>13088</v>
      </c>
      <c r="N241" s="5" t="s">
        <v>212</v>
      </c>
      <c r="O241" s="5">
        <v>10672.66</v>
      </c>
      <c r="P241" s="5" t="s">
        <v>212</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213</v>
      </c>
      <c r="AE241" s="3">
        <v>45473</v>
      </c>
    </row>
    <row r="242" spans="1:31" x14ac:dyDescent="0.25">
      <c r="A242" s="5">
        <v>2024</v>
      </c>
      <c r="B242" s="3">
        <v>45383</v>
      </c>
      <c r="C242" s="3">
        <v>45473</v>
      </c>
      <c r="D242" s="5" t="s">
        <v>84</v>
      </c>
      <c r="E242" s="5">
        <v>179</v>
      </c>
      <c r="F242" s="5" t="s">
        <v>341</v>
      </c>
      <c r="G242" s="5" t="s">
        <v>342</v>
      </c>
      <c r="H242" s="5" t="s">
        <v>225</v>
      </c>
      <c r="I242" s="5" t="s">
        <v>858</v>
      </c>
      <c r="J242" s="5" t="s">
        <v>530</v>
      </c>
      <c r="K242" s="5" t="s">
        <v>859</v>
      </c>
      <c r="L242" s="5" t="s">
        <v>91</v>
      </c>
      <c r="M242" s="5">
        <v>13088</v>
      </c>
      <c r="N242" s="5" t="s">
        <v>212</v>
      </c>
      <c r="O242" s="5">
        <v>10672.66</v>
      </c>
      <c r="P242" s="5" t="s">
        <v>212</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213</v>
      </c>
      <c r="AE242" s="3">
        <v>45473</v>
      </c>
    </row>
    <row r="243" spans="1:31" x14ac:dyDescent="0.25">
      <c r="A243" s="5">
        <v>2024</v>
      </c>
      <c r="B243" s="3">
        <v>45383</v>
      </c>
      <c r="C243" s="3">
        <v>45473</v>
      </c>
      <c r="D243" s="5" t="s">
        <v>84</v>
      </c>
      <c r="E243" s="5">
        <v>179</v>
      </c>
      <c r="F243" s="5" t="s">
        <v>341</v>
      </c>
      <c r="G243" s="5" t="s">
        <v>342</v>
      </c>
      <c r="H243" s="5" t="s">
        <v>225</v>
      </c>
      <c r="I243" s="5" t="s">
        <v>860</v>
      </c>
      <c r="J243" s="5" t="s">
        <v>861</v>
      </c>
      <c r="K243" s="5" t="s">
        <v>586</v>
      </c>
      <c r="L243" s="5" t="s">
        <v>92</v>
      </c>
      <c r="M243" s="5">
        <v>13088</v>
      </c>
      <c r="N243" s="5" t="s">
        <v>212</v>
      </c>
      <c r="O243" s="5">
        <v>10672.66</v>
      </c>
      <c r="P243" s="5" t="s">
        <v>212</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213</v>
      </c>
      <c r="AE243" s="3">
        <v>45473</v>
      </c>
    </row>
    <row r="244" spans="1:31" x14ac:dyDescent="0.25">
      <c r="A244" s="5">
        <v>2024</v>
      </c>
      <c r="B244" s="3">
        <v>45383</v>
      </c>
      <c r="C244" s="3">
        <v>45473</v>
      </c>
      <c r="D244" s="5" t="s">
        <v>84</v>
      </c>
      <c r="E244" s="5">
        <v>179</v>
      </c>
      <c r="F244" s="5" t="s">
        <v>341</v>
      </c>
      <c r="G244" s="5" t="s">
        <v>342</v>
      </c>
      <c r="H244" s="5" t="s">
        <v>225</v>
      </c>
      <c r="I244" s="5" t="s">
        <v>862</v>
      </c>
      <c r="J244" s="5" t="s">
        <v>451</v>
      </c>
      <c r="K244" s="5" t="s">
        <v>501</v>
      </c>
      <c r="L244" s="5" t="s">
        <v>92</v>
      </c>
      <c r="M244" s="5">
        <v>13088</v>
      </c>
      <c r="N244" s="5" t="s">
        <v>212</v>
      </c>
      <c r="O244" s="5">
        <v>10672.66</v>
      </c>
      <c r="P244" s="5" t="s">
        <v>212</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213</v>
      </c>
      <c r="AE244" s="3">
        <v>45473</v>
      </c>
    </row>
    <row r="245" spans="1:31" x14ac:dyDescent="0.25">
      <c r="A245" s="5">
        <v>2024</v>
      </c>
      <c r="B245" s="3">
        <v>45383</v>
      </c>
      <c r="C245" s="3">
        <v>45473</v>
      </c>
      <c r="D245" s="5" t="s">
        <v>84</v>
      </c>
      <c r="E245" s="5">
        <v>179</v>
      </c>
      <c r="F245" s="5" t="s">
        <v>341</v>
      </c>
      <c r="G245" s="5" t="s">
        <v>342</v>
      </c>
      <c r="H245" s="5" t="s">
        <v>225</v>
      </c>
      <c r="I245" s="5" t="s">
        <v>863</v>
      </c>
      <c r="J245" s="5" t="s">
        <v>451</v>
      </c>
      <c r="K245" s="5" t="s">
        <v>601</v>
      </c>
      <c r="L245" s="5" t="s">
        <v>92</v>
      </c>
      <c r="M245" s="5">
        <v>13088</v>
      </c>
      <c r="N245" s="5" t="s">
        <v>212</v>
      </c>
      <c r="O245" s="5">
        <v>10672.66</v>
      </c>
      <c r="P245" s="5" t="s">
        <v>212</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213</v>
      </c>
      <c r="AE245" s="3">
        <v>45473</v>
      </c>
    </row>
    <row r="246" spans="1:31" x14ac:dyDescent="0.25">
      <c r="A246" s="5">
        <v>2024</v>
      </c>
      <c r="B246" s="3">
        <v>45383</v>
      </c>
      <c r="C246" s="3">
        <v>45473</v>
      </c>
      <c r="D246" s="5" t="s">
        <v>84</v>
      </c>
      <c r="E246" s="5">
        <v>179</v>
      </c>
      <c r="F246" s="5" t="s">
        <v>346</v>
      </c>
      <c r="G246" s="5" t="s">
        <v>347</v>
      </c>
      <c r="H246" s="5" t="s">
        <v>225</v>
      </c>
      <c r="I246" s="5" t="s">
        <v>432</v>
      </c>
      <c r="J246" s="5" t="s">
        <v>451</v>
      </c>
      <c r="K246" s="5" t="s">
        <v>864</v>
      </c>
      <c r="L246" s="5" t="s">
        <v>92</v>
      </c>
      <c r="M246" s="5">
        <v>13088</v>
      </c>
      <c r="N246" s="5" t="s">
        <v>212</v>
      </c>
      <c r="O246" s="5">
        <v>10672.66</v>
      </c>
      <c r="P246" s="5" t="s">
        <v>212</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213</v>
      </c>
      <c r="AE246" s="3">
        <v>45473</v>
      </c>
    </row>
    <row r="247" spans="1:31" x14ac:dyDescent="0.25">
      <c r="A247" s="5">
        <v>2024</v>
      </c>
      <c r="B247" s="3">
        <v>45383</v>
      </c>
      <c r="C247" s="3">
        <v>45473</v>
      </c>
      <c r="D247" s="5" t="s">
        <v>84</v>
      </c>
      <c r="E247" s="5">
        <v>179</v>
      </c>
      <c r="F247" s="5" t="s">
        <v>341</v>
      </c>
      <c r="G247" s="5" t="s">
        <v>342</v>
      </c>
      <c r="H247" s="5" t="s">
        <v>225</v>
      </c>
      <c r="I247" s="5" t="s">
        <v>865</v>
      </c>
      <c r="J247" s="5" t="s">
        <v>566</v>
      </c>
      <c r="K247" s="5" t="s">
        <v>699</v>
      </c>
      <c r="L247" s="5" t="s">
        <v>91</v>
      </c>
      <c r="M247" s="5">
        <v>13088</v>
      </c>
      <c r="N247" s="5" t="s">
        <v>212</v>
      </c>
      <c r="O247" s="5">
        <v>10672.66</v>
      </c>
      <c r="P247" s="5" t="s">
        <v>212</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213</v>
      </c>
      <c r="AE247" s="3">
        <v>45473</v>
      </c>
    </row>
    <row r="248" spans="1:31" x14ac:dyDescent="0.25">
      <c r="A248" s="5">
        <v>2024</v>
      </c>
      <c r="B248" s="3">
        <v>45383</v>
      </c>
      <c r="C248" s="3">
        <v>45473</v>
      </c>
      <c r="D248" s="5" t="s">
        <v>84</v>
      </c>
      <c r="E248" s="5">
        <v>179</v>
      </c>
      <c r="F248" s="5" t="s">
        <v>352</v>
      </c>
      <c r="G248" s="5" t="s">
        <v>353</v>
      </c>
      <c r="H248" s="5" t="s">
        <v>225</v>
      </c>
      <c r="I248" s="5" t="s">
        <v>866</v>
      </c>
      <c r="J248" s="5" t="s">
        <v>637</v>
      </c>
      <c r="K248" s="5" t="s">
        <v>867</v>
      </c>
      <c r="L248" s="5" t="s">
        <v>92</v>
      </c>
      <c r="M248" s="5">
        <v>12053</v>
      </c>
      <c r="N248" s="5" t="s">
        <v>212</v>
      </c>
      <c r="O248" s="5">
        <v>9916.15</v>
      </c>
      <c r="P248" s="5" t="s">
        <v>212</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213</v>
      </c>
      <c r="AE248" s="3">
        <v>45473</v>
      </c>
    </row>
    <row r="249" spans="1:31" x14ac:dyDescent="0.25">
      <c r="A249" s="5">
        <v>2024</v>
      </c>
      <c r="B249" s="3">
        <v>45383</v>
      </c>
      <c r="C249" s="3">
        <v>45473</v>
      </c>
      <c r="D249" s="5" t="s">
        <v>84</v>
      </c>
      <c r="E249" s="5">
        <v>179</v>
      </c>
      <c r="F249" s="5" t="s">
        <v>348</v>
      </c>
      <c r="G249" s="5" t="s">
        <v>349</v>
      </c>
      <c r="H249" s="5" t="s">
        <v>225</v>
      </c>
      <c r="I249" s="5" t="s">
        <v>868</v>
      </c>
      <c r="J249" s="5" t="s">
        <v>554</v>
      </c>
      <c r="K249" s="5" t="s">
        <v>869</v>
      </c>
      <c r="L249" s="5" t="s">
        <v>92</v>
      </c>
      <c r="M249" s="5">
        <v>12053</v>
      </c>
      <c r="N249" s="5" t="s">
        <v>212</v>
      </c>
      <c r="O249" s="5">
        <v>9916.15</v>
      </c>
      <c r="P249" s="5" t="s">
        <v>212</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213</v>
      </c>
      <c r="AE249" s="3">
        <v>45473</v>
      </c>
    </row>
    <row r="250" spans="1:31" x14ac:dyDescent="0.25">
      <c r="A250" s="5">
        <v>2024</v>
      </c>
      <c r="B250" s="3">
        <v>45383</v>
      </c>
      <c r="C250" s="3">
        <v>45473</v>
      </c>
      <c r="D250" s="5" t="s">
        <v>84</v>
      </c>
      <c r="E250" s="5">
        <v>179</v>
      </c>
      <c r="F250" s="5" t="s">
        <v>341</v>
      </c>
      <c r="G250" s="5" t="s">
        <v>342</v>
      </c>
      <c r="H250" s="5" t="s">
        <v>225</v>
      </c>
      <c r="I250" s="5" t="s">
        <v>870</v>
      </c>
      <c r="J250" s="5" t="s">
        <v>871</v>
      </c>
      <c r="K250" s="5" t="s">
        <v>449</v>
      </c>
      <c r="L250" s="5" t="s">
        <v>91</v>
      </c>
      <c r="M250" s="5">
        <v>13088</v>
      </c>
      <c r="N250" s="5" t="s">
        <v>212</v>
      </c>
      <c r="O250" s="5">
        <v>10672.66</v>
      </c>
      <c r="P250" s="5" t="s">
        <v>212</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213</v>
      </c>
      <c r="AE250" s="3">
        <v>45473</v>
      </c>
    </row>
    <row r="251" spans="1:31" x14ac:dyDescent="0.25">
      <c r="A251" s="5">
        <v>2024</v>
      </c>
      <c r="B251" s="3">
        <v>45383</v>
      </c>
      <c r="C251" s="3">
        <v>45473</v>
      </c>
      <c r="D251" s="5" t="s">
        <v>84</v>
      </c>
      <c r="E251" s="5">
        <v>179</v>
      </c>
      <c r="F251" s="5" t="s">
        <v>352</v>
      </c>
      <c r="G251" s="5" t="s">
        <v>353</v>
      </c>
      <c r="H251" s="5" t="s">
        <v>225</v>
      </c>
      <c r="I251" s="5" t="s">
        <v>872</v>
      </c>
      <c r="J251" s="5" t="s">
        <v>456</v>
      </c>
      <c r="K251" s="5" t="s">
        <v>873</v>
      </c>
      <c r="L251" s="5" t="s">
        <v>92</v>
      </c>
      <c r="M251" s="5">
        <v>12053</v>
      </c>
      <c r="N251" s="5" t="s">
        <v>212</v>
      </c>
      <c r="O251" s="5">
        <v>9916.15</v>
      </c>
      <c r="P251" s="5" t="s">
        <v>212</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213</v>
      </c>
      <c r="AE251" s="3">
        <v>45473</v>
      </c>
    </row>
    <row r="252" spans="1:31" x14ac:dyDescent="0.25">
      <c r="A252" s="5">
        <v>2024</v>
      </c>
      <c r="B252" s="3">
        <v>45383</v>
      </c>
      <c r="C252" s="3">
        <v>45473</v>
      </c>
      <c r="D252" s="5" t="s">
        <v>84</v>
      </c>
      <c r="E252" s="5">
        <v>179</v>
      </c>
      <c r="F252" s="5" t="s">
        <v>343</v>
      </c>
      <c r="G252" s="5" t="s">
        <v>344</v>
      </c>
      <c r="H252" s="5" t="s">
        <v>225</v>
      </c>
      <c r="I252" s="5" t="s">
        <v>874</v>
      </c>
      <c r="J252" s="5" t="s">
        <v>875</v>
      </c>
      <c r="K252" s="5" t="s">
        <v>605</v>
      </c>
      <c r="L252" s="5" t="s">
        <v>92</v>
      </c>
      <c r="M252" s="5">
        <v>12053</v>
      </c>
      <c r="N252" s="5" t="s">
        <v>212</v>
      </c>
      <c r="O252" s="5">
        <v>9916.15</v>
      </c>
      <c r="P252" s="5" t="s">
        <v>212</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5" t="s">
        <v>213</v>
      </c>
      <c r="AE252" s="3">
        <v>45473</v>
      </c>
    </row>
    <row r="253" spans="1:31" x14ac:dyDescent="0.25">
      <c r="A253" s="5">
        <v>2024</v>
      </c>
      <c r="B253" s="3">
        <v>45383</v>
      </c>
      <c r="C253" s="3">
        <v>45473</v>
      </c>
      <c r="D253" s="5" t="s">
        <v>84</v>
      </c>
      <c r="E253" s="5">
        <v>179</v>
      </c>
      <c r="F253" s="5" t="s">
        <v>341</v>
      </c>
      <c r="G253" s="5" t="s">
        <v>342</v>
      </c>
      <c r="H253" s="5" t="s">
        <v>225</v>
      </c>
      <c r="I253" s="5" t="s">
        <v>876</v>
      </c>
      <c r="J253" s="5" t="s">
        <v>877</v>
      </c>
      <c r="K253" s="5" t="s">
        <v>797</v>
      </c>
      <c r="L253" s="5" t="s">
        <v>92</v>
      </c>
      <c r="M253" s="5">
        <v>13088</v>
      </c>
      <c r="N253" s="5" t="s">
        <v>212</v>
      </c>
      <c r="O253" s="5">
        <v>10672.66</v>
      </c>
      <c r="P253" s="5" t="s">
        <v>212</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5" t="s">
        <v>213</v>
      </c>
      <c r="AE253" s="3">
        <v>45473</v>
      </c>
    </row>
    <row r="254" spans="1:31" x14ac:dyDescent="0.25">
      <c r="A254" s="5">
        <v>2024</v>
      </c>
      <c r="B254" s="3">
        <v>45383</v>
      </c>
      <c r="C254" s="3">
        <v>45473</v>
      </c>
      <c r="D254" s="5" t="s">
        <v>84</v>
      </c>
      <c r="E254" s="5">
        <v>179</v>
      </c>
      <c r="F254" s="5" t="s">
        <v>354</v>
      </c>
      <c r="G254" s="5" t="s">
        <v>355</v>
      </c>
      <c r="H254" s="5" t="s">
        <v>225</v>
      </c>
      <c r="I254" s="5" t="s">
        <v>878</v>
      </c>
      <c r="J254" s="5" t="s">
        <v>867</v>
      </c>
      <c r="K254" s="5" t="s">
        <v>482</v>
      </c>
      <c r="L254" s="5" t="s">
        <v>92</v>
      </c>
      <c r="M254" s="5">
        <v>13088</v>
      </c>
      <c r="N254" s="5" t="s">
        <v>212</v>
      </c>
      <c r="O254" s="5">
        <v>10672.66</v>
      </c>
      <c r="P254" s="5" t="s">
        <v>212</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5" t="s">
        <v>213</v>
      </c>
      <c r="AE254" s="3">
        <v>45473</v>
      </c>
    </row>
    <row r="255" spans="1:31" x14ac:dyDescent="0.25">
      <c r="A255" s="5">
        <v>2024</v>
      </c>
      <c r="B255" s="3">
        <v>45383</v>
      </c>
      <c r="C255" s="3">
        <v>45473</v>
      </c>
      <c r="D255" s="5" t="s">
        <v>84</v>
      </c>
      <c r="E255" s="5">
        <v>179</v>
      </c>
      <c r="F255" s="5" t="s">
        <v>341</v>
      </c>
      <c r="G255" s="5" t="s">
        <v>342</v>
      </c>
      <c r="H255" s="5" t="s">
        <v>225</v>
      </c>
      <c r="I255" s="5" t="s">
        <v>879</v>
      </c>
      <c r="J255" s="5" t="s">
        <v>712</v>
      </c>
      <c r="K255" s="5" t="s">
        <v>430</v>
      </c>
      <c r="L255" s="5" t="s">
        <v>91</v>
      </c>
      <c r="M255" s="5">
        <v>13088</v>
      </c>
      <c r="N255" s="5" t="s">
        <v>212</v>
      </c>
      <c r="O255" s="5">
        <v>10672.66</v>
      </c>
      <c r="P255" s="5" t="s">
        <v>212</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5" t="s">
        <v>213</v>
      </c>
      <c r="AE255" s="3">
        <v>45473</v>
      </c>
    </row>
    <row r="256" spans="1:31" x14ac:dyDescent="0.25">
      <c r="A256" s="5">
        <v>2024</v>
      </c>
      <c r="B256" s="3">
        <v>45383</v>
      </c>
      <c r="C256" s="3">
        <v>45473</v>
      </c>
      <c r="D256" s="5" t="s">
        <v>84</v>
      </c>
      <c r="E256" s="5">
        <v>179</v>
      </c>
      <c r="F256" s="5" t="s">
        <v>341</v>
      </c>
      <c r="G256" s="5" t="s">
        <v>342</v>
      </c>
      <c r="H256" s="5" t="s">
        <v>225</v>
      </c>
      <c r="I256" s="5" t="s">
        <v>684</v>
      </c>
      <c r="J256" s="5" t="s">
        <v>880</v>
      </c>
      <c r="K256" s="5" t="s">
        <v>431</v>
      </c>
      <c r="L256" s="5" t="s">
        <v>91</v>
      </c>
      <c r="M256" s="5">
        <v>13088</v>
      </c>
      <c r="N256" s="5" t="s">
        <v>212</v>
      </c>
      <c r="O256" s="5">
        <v>10672.66</v>
      </c>
      <c r="P256" s="5" t="s">
        <v>212</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5" t="s">
        <v>213</v>
      </c>
      <c r="AE256" s="3">
        <v>45473</v>
      </c>
    </row>
    <row r="257" spans="1:31" x14ac:dyDescent="0.25">
      <c r="A257" s="5">
        <v>2024</v>
      </c>
      <c r="B257" s="3">
        <v>45383</v>
      </c>
      <c r="C257" s="3">
        <v>45473</v>
      </c>
      <c r="D257" s="5" t="s">
        <v>84</v>
      </c>
      <c r="E257" s="5">
        <v>179</v>
      </c>
      <c r="F257" s="5" t="s">
        <v>352</v>
      </c>
      <c r="G257" s="5" t="s">
        <v>353</v>
      </c>
      <c r="H257" s="5" t="s">
        <v>225</v>
      </c>
      <c r="I257" s="5" t="s">
        <v>701</v>
      </c>
      <c r="J257" s="5" t="s">
        <v>497</v>
      </c>
      <c r="K257" s="5" t="s">
        <v>448</v>
      </c>
      <c r="L257" s="5" t="s">
        <v>92</v>
      </c>
      <c r="M257" s="5">
        <v>13088</v>
      </c>
      <c r="N257" s="5" t="s">
        <v>212</v>
      </c>
      <c r="O257" s="5">
        <v>10672.66</v>
      </c>
      <c r="P257" s="5" t="s">
        <v>212</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5" t="s">
        <v>213</v>
      </c>
      <c r="AE257" s="3">
        <v>45473</v>
      </c>
    </row>
    <row r="258" spans="1:31" x14ac:dyDescent="0.25">
      <c r="A258" s="5">
        <v>2024</v>
      </c>
      <c r="B258" s="3">
        <v>45383</v>
      </c>
      <c r="C258" s="3">
        <v>45473</v>
      </c>
      <c r="D258" s="5" t="s">
        <v>84</v>
      </c>
      <c r="E258" s="5">
        <v>179</v>
      </c>
      <c r="F258" s="5" t="s">
        <v>341</v>
      </c>
      <c r="G258" s="5" t="s">
        <v>342</v>
      </c>
      <c r="H258" s="5" t="s">
        <v>225</v>
      </c>
      <c r="I258" s="5" t="s">
        <v>466</v>
      </c>
      <c r="J258" s="5" t="s">
        <v>881</v>
      </c>
      <c r="K258" s="5" t="s">
        <v>627</v>
      </c>
      <c r="L258" s="5" t="s">
        <v>92</v>
      </c>
      <c r="M258" s="5">
        <v>13088</v>
      </c>
      <c r="N258" s="5" t="s">
        <v>212</v>
      </c>
      <c r="O258" s="5">
        <v>10672.66</v>
      </c>
      <c r="P258" s="5" t="s">
        <v>212</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5" t="s">
        <v>213</v>
      </c>
      <c r="AE258" s="3">
        <v>45473</v>
      </c>
    </row>
    <row r="259" spans="1:31" x14ac:dyDescent="0.25">
      <c r="A259" s="5">
        <v>2024</v>
      </c>
      <c r="B259" s="3">
        <v>45383</v>
      </c>
      <c r="C259" s="3">
        <v>45473</v>
      </c>
      <c r="D259" s="5" t="s">
        <v>84</v>
      </c>
      <c r="E259" s="5">
        <v>179</v>
      </c>
      <c r="F259" s="5" t="s">
        <v>345</v>
      </c>
      <c r="G259" s="5" t="s">
        <v>345</v>
      </c>
      <c r="H259" s="5" t="s">
        <v>225</v>
      </c>
      <c r="I259" s="5" t="s">
        <v>882</v>
      </c>
      <c r="J259" s="5" t="s">
        <v>500</v>
      </c>
      <c r="K259" s="5" t="s">
        <v>883</v>
      </c>
      <c r="L259" s="5" t="s">
        <v>92</v>
      </c>
      <c r="M259" s="5">
        <v>12053</v>
      </c>
      <c r="N259" s="5" t="s">
        <v>212</v>
      </c>
      <c r="O259" s="5">
        <v>9916.15</v>
      </c>
      <c r="P259" s="5" t="s">
        <v>212</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5" t="s">
        <v>213</v>
      </c>
      <c r="AE259" s="3">
        <v>45473</v>
      </c>
    </row>
    <row r="260" spans="1:31" x14ac:dyDescent="0.25">
      <c r="A260" s="5">
        <v>2024</v>
      </c>
      <c r="B260" s="3">
        <v>45383</v>
      </c>
      <c r="C260" s="3">
        <v>45473</v>
      </c>
      <c r="D260" s="5" t="s">
        <v>84</v>
      </c>
      <c r="E260" s="5">
        <v>179</v>
      </c>
      <c r="F260" s="5" t="s">
        <v>341</v>
      </c>
      <c r="G260" s="5" t="s">
        <v>342</v>
      </c>
      <c r="H260" s="5" t="s">
        <v>225</v>
      </c>
      <c r="I260" s="5" t="s">
        <v>884</v>
      </c>
      <c r="J260" s="5" t="s">
        <v>500</v>
      </c>
      <c r="K260" s="5" t="s">
        <v>443</v>
      </c>
      <c r="L260" s="5" t="s">
        <v>91</v>
      </c>
      <c r="M260" s="5">
        <v>13088</v>
      </c>
      <c r="N260" s="5" t="s">
        <v>212</v>
      </c>
      <c r="O260" s="5">
        <v>10672.66</v>
      </c>
      <c r="P260" s="5" t="s">
        <v>212</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5" t="s">
        <v>213</v>
      </c>
      <c r="AE260" s="3">
        <v>45473</v>
      </c>
    </row>
    <row r="261" spans="1:31" x14ac:dyDescent="0.25">
      <c r="A261" s="5">
        <v>2024</v>
      </c>
      <c r="B261" s="3">
        <v>45383</v>
      </c>
      <c r="C261" s="3">
        <v>45473</v>
      </c>
      <c r="D261" s="5" t="s">
        <v>84</v>
      </c>
      <c r="E261" s="5">
        <v>179</v>
      </c>
      <c r="F261" s="5" t="s">
        <v>341</v>
      </c>
      <c r="G261" s="5" t="s">
        <v>342</v>
      </c>
      <c r="H261" s="5" t="s">
        <v>225</v>
      </c>
      <c r="I261" s="5" t="s">
        <v>885</v>
      </c>
      <c r="J261" s="5" t="s">
        <v>886</v>
      </c>
      <c r="K261" s="5" t="s">
        <v>619</v>
      </c>
      <c r="L261" s="5" t="s">
        <v>92</v>
      </c>
      <c r="M261" s="5">
        <v>13088</v>
      </c>
      <c r="N261" s="5" t="s">
        <v>212</v>
      </c>
      <c r="O261" s="5">
        <v>10672.66</v>
      </c>
      <c r="P261" s="5" t="s">
        <v>212</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5" t="s">
        <v>213</v>
      </c>
      <c r="AE261" s="3">
        <v>45473</v>
      </c>
    </row>
    <row r="262" spans="1:31" x14ac:dyDescent="0.25">
      <c r="A262" s="5">
        <v>2024</v>
      </c>
      <c r="B262" s="3">
        <v>45383</v>
      </c>
      <c r="C262" s="3">
        <v>45473</v>
      </c>
      <c r="D262" s="5" t="s">
        <v>84</v>
      </c>
      <c r="E262" s="5">
        <v>179</v>
      </c>
      <c r="F262" s="5" t="s">
        <v>341</v>
      </c>
      <c r="G262" s="5" t="s">
        <v>342</v>
      </c>
      <c r="H262" s="5" t="s">
        <v>225</v>
      </c>
      <c r="I262" s="5" t="s">
        <v>887</v>
      </c>
      <c r="J262" s="5" t="s">
        <v>888</v>
      </c>
      <c r="K262" s="5" t="s">
        <v>889</v>
      </c>
      <c r="L262" s="5" t="s">
        <v>91</v>
      </c>
      <c r="M262" s="5">
        <v>12053</v>
      </c>
      <c r="N262" s="5" t="s">
        <v>212</v>
      </c>
      <c r="O262" s="5">
        <v>9916.15</v>
      </c>
      <c r="P262" s="5" t="s">
        <v>212</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5" t="s">
        <v>213</v>
      </c>
      <c r="AE262" s="3">
        <v>45473</v>
      </c>
    </row>
    <row r="263" spans="1:31" x14ac:dyDescent="0.25">
      <c r="A263" s="5">
        <v>2024</v>
      </c>
      <c r="B263" s="3">
        <v>45383</v>
      </c>
      <c r="C263" s="3">
        <v>45473</v>
      </c>
      <c r="D263" s="5" t="s">
        <v>84</v>
      </c>
      <c r="E263" s="5">
        <v>170</v>
      </c>
      <c r="F263" s="5" t="s">
        <v>346</v>
      </c>
      <c r="G263" s="5" t="s">
        <v>347</v>
      </c>
      <c r="H263" s="5" t="s">
        <v>225</v>
      </c>
      <c r="I263" s="5" t="s">
        <v>890</v>
      </c>
      <c r="J263" s="5" t="s">
        <v>891</v>
      </c>
      <c r="K263" s="5" t="s">
        <v>451</v>
      </c>
      <c r="L263" s="5" t="s">
        <v>91</v>
      </c>
      <c r="M263" s="5">
        <v>12053</v>
      </c>
      <c r="N263" s="5" t="s">
        <v>212</v>
      </c>
      <c r="O263" s="5">
        <v>9916.15</v>
      </c>
      <c r="P263" s="5" t="s">
        <v>212</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5" t="s">
        <v>213</v>
      </c>
      <c r="AE263" s="3">
        <v>45473</v>
      </c>
    </row>
    <row r="264" spans="1:31" x14ac:dyDescent="0.25">
      <c r="A264" s="5">
        <v>2024</v>
      </c>
      <c r="B264" s="3">
        <v>45383</v>
      </c>
      <c r="C264" s="3">
        <v>45473</v>
      </c>
      <c r="D264" s="5" t="s">
        <v>84</v>
      </c>
      <c r="E264" s="5">
        <v>170</v>
      </c>
      <c r="F264" s="5" t="s">
        <v>337</v>
      </c>
      <c r="G264" s="5" t="s">
        <v>338</v>
      </c>
      <c r="H264" s="5" t="s">
        <v>225</v>
      </c>
      <c r="I264" s="5" t="s">
        <v>892</v>
      </c>
      <c r="J264" s="5" t="s">
        <v>430</v>
      </c>
      <c r="K264" s="5" t="s">
        <v>451</v>
      </c>
      <c r="L264" s="5" t="s">
        <v>91</v>
      </c>
      <c r="M264" s="5">
        <v>12053</v>
      </c>
      <c r="N264" s="5" t="s">
        <v>212</v>
      </c>
      <c r="O264" s="5">
        <v>9916.15</v>
      </c>
      <c r="P264" s="5" t="s">
        <v>212</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5" t="s">
        <v>213</v>
      </c>
      <c r="AE264" s="3">
        <v>45473</v>
      </c>
    </row>
    <row r="265" spans="1:31" x14ac:dyDescent="0.25">
      <c r="A265" s="5">
        <v>2024</v>
      </c>
      <c r="B265" s="3">
        <v>45383</v>
      </c>
      <c r="C265" s="3">
        <v>45473</v>
      </c>
      <c r="D265" s="5" t="s">
        <v>84</v>
      </c>
      <c r="E265" s="5">
        <v>170</v>
      </c>
      <c r="F265" s="5" t="s">
        <v>356</v>
      </c>
      <c r="G265" s="5" t="s">
        <v>357</v>
      </c>
      <c r="H265" s="5" t="s">
        <v>225</v>
      </c>
      <c r="I265" s="5" t="s">
        <v>893</v>
      </c>
      <c r="J265" s="5" t="s">
        <v>894</v>
      </c>
      <c r="K265" s="5" t="s">
        <v>895</v>
      </c>
      <c r="L265" s="5" t="s">
        <v>91</v>
      </c>
      <c r="M265" s="5">
        <v>12053</v>
      </c>
      <c r="N265" s="5" t="s">
        <v>212</v>
      </c>
      <c r="O265" s="5">
        <v>9916.15</v>
      </c>
      <c r="P265" s="5" t="s">
        <v>212</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5" t="s">
        <v>213</v>
      </c>
      <c r="AE265" s="3">
        <v>45473</v>
      </c>
    </row>
    <row r="266" spans="1:31" x14ac:dyDescent="0.25">
      <c r="A266" s="5">
        <v>2024</v>
      </c>
      <c r="B266" s="3">
        <v>45383</v>
      </c>
      <c r="C266" s="3">
        <v>45473</v>
      </c>
      <c r="D266" s="5" t="s">
        <v>84</v>
      </c>
      <c r="E266" s="5">
        <v>170</v>
      </c>
      <c r="F266" s="5" t="s">
        <v>337</v>
      </c>
      <c r="G266" s="5" t="s">
        <v>338</v>
      </c>
      <c r="H266" s="5" t="s">
        <v>225</v>
      </c>
      <c r="I266" s="5" t="s">
        <v>896</v>
      </c>
      <c r="J266" s="5" t="s">
        <v>897</v>
      </c>
      <c r="K266" s="5" t="s">
        <v>898</v>
      </c>
      <c r="L266" s="5" t="s">
        <v>92</v>
      </c>
      <c r="M266" s="5">
        <v>12053</v>
      </c>
      <c r="N266" s="5" t="s">
        <v>212</v>
      </c>
      <c r="O266" s="5">
        <v>9916.15</v>
      </c>
      <c r="P266" s="5" t="s">
        <v>212</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5" t="s">
        <v>213</v>
      </c>
      <c r="AE266" s="3">
        <v>45473</v>
      </c>
    </row>
    <row r="267" spans="1:31" x14ac:dyDescent="0.25">
      <c r="A267" s="5">
        <v>2024</v>
      </c>
      <c r="B267" s="3">
        <v>45383</v>
      </c>
      <c r="C267" s="3">
        <v>45473</v>
      </c>
      <c r="D267" s="5" t="s">
        <v>84</v>
      </c>
      <c r="E267" s="5">
        <v>169</v>
      </c>
      <c r="F267" s="5" t="s">
        <v>358</v>
      </c>
      <c r="G267" s="5" t="s">
        <v>358</v>
      </c>
      <c r="H267" s="5" t="s">
        <v>225</v>
      </c>
      <c r="I267" s="5" t="s">
        <v>899</v>
      </c>
      <c r="J267" s="5" t="s">
        <v>900</v>
      </c>
      <c r="K267" s="5" t="s">
        <v>901</v>
      </c>
      <c r="L267" s="5" t="s">
        <v>92</v>
      </c>
      <c r="M267" s="5">
        <v>11537</v>
      </c>
      <c r="N267" s="5" t="s">
        <v>212</v>
      </c>
      <c r="O267" s="5">
        <v>9402.81</v>
      </c>
      <c r="P267" s="5" t="s">
        <v>212</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5" t="s">
        <v>213</v>
      </c>
      <c r="AE267" s="3">
        <v>45473</v>
      </c>
    </row>
    <row r="268" spans="1:31" x14ac:dyDescent="0.25">
      <c r="A268" s="5">
        <v>2024</v>
      </c>
      <c r="B268" s="3">
        <v>45383</v>
      </c>
      <c r="C268" s="3">
        <v>45473</v>
      </c>
      <c r="D268" s="5" t="s">
        <v>84</v>
      </c>
      <c r="E268" s="5">
        <v>169</v>
      </c>
      <c r="F268" s="5" t="s">
        <v>359</v>
      </c>
      <c r="G268" s="5" t="s">
        <v>360</v>
      </c>
      <c r="H268" s="5" t="s">
        <v>225</v>
      </c>
      <c r="I268" s="5" t="s">
        <v>902</v>
      </c>
      <c r="J268" s="5" t="s">
        <v>903</v>
      </c>
      <c r="K268" s="5" t="s">
        <v>443</v>
      </c>
      <c r="L268" s="5" t="s">
        <v>92</v>
      </c>
      <c r="M268" s="5">
        <v>11537</v>
      </c>
      <c r="N268" s="5" t="s">
        <v>212</v>
      </c>
      <c r="O268" s="5">
        <v>9402.81</v>
      </c>
      <c r="P268" s="5" t="s">
        <v>212</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5" t="s">
        <v>213</v>
      </c>
      <c r="AE268" s="3">
        <v>45473</v>
      </c>
    </row>
    <row r="269" spans="1:31" x14ac:dyDescent="0.25">
      <c r="A269" s="5">
        <v>2024</v>
      </c>
      <c r="B269" s="3">
        <v>45383</v>
      </c>
      <c r="C269" s="3">
        <v>45473</v>
      </c>
      <c r="D269" s="5" t="s">
        <v>84</v>
      </c>
      <c r="E269" s="5">
        <v>169</v>
      </c>
      <c r="F269" s="5" t="s">
        <v>358</v>
      </c>
      <c r="G269" s="5" t="s">
        <v>358</v>
      </c>
      <c r="H269" s="5" t="s">
        <v>225</v>
      </c>
      <c r="I269" s="5" t="s">
        <v>904</v>
      </c>
      <c r="J269" s="5" t="s">
        <v>905</v>
      </c>
      <c r="K269" s="5" t="s">
        <v>906</v>
      </c>
      <c r="L269" s="5" t="s">
        <v>92</v>
      </c>
      <c r="M269" s="5">
        <v>11537</v>
      </c>
      <c r="N269" s="5" t="s">
        <v>212</v>
      </c>
      <c r="O269" s="5">
        <v>9402.81</v>
      </c>
      <c r="P269" s="5" t="s">
        <v>212</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5" t="s">
        <v>213</v>
      </c>
      <c r="AE269" s="3">
        <v>45473</v>
      </c>
    </row>
    <row r="270" spans="1:31" x14ac:dyDescent="0.25">
      <c r="A270" s="5">
        <v>2024</v>
      </c>
      <c r="B270" s="3">
        <v>45383</v>
      </c>
      <c r="C270" s="3">
        <v>45473</v>
      </c>
      <c r="D270" s="5" t="s">
        <v>84</v>
      </c>
      <c r="E270" s="5">
        <v>169</v>
      </c>
      <c r="F270" s="5" t="s">
        <v>358</v>
      </c>
      <c r="G270" s="5" t="s">
        <v>358</v>
      </c>
      <c r="H270" s="5" t="s">
        <v>225</v>
      </c>
      <c r="I270" s="5" t="s">
        <v>907</v>
      </c>
      <c r="J270" s="5" t="s">
        <v>908</v>
      </c>
      <c r="K270" s="5" t="s">
        <v>443</v>
      </c>
      <c r="L270" s="5" t="s">
        <v>92</v>
      </c>
      <c r="M270" s="5">
        <v>11537</v>
      </c>
      <c r="N270" s="5" t="s">
        <v>212</v>
      </c>
      <c r="O270" s="5">
        <v>9402.81</v>
      </c>
      <c r="P270" s="5" t="s">
        <v>212</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5" t="s">
        <v>213</v>
      </c>
      <c r="AE270" s="3">
        <v>45473</v>
      </c>
    </row>
    <row r="271" spans="1:31" x14ac:dyDescent="0.25">
      <c r="A271" s="5">
        <v>2024</v>
      </c>
      <c r="B271" s="3">
        <v>45383</v>
      </c>
      <c r="C271" s="3">
        <v>45473</v>
      </c>
      <c r="D271" s="5" t="s">
        <v>84</v>
      </c>
      <c r="E271" s="5">
        <v>169</v>
      </c>
      <c r="F271" s="5" t="s">
        <v>361</v>
      </c>
      <c r="G271" s="5" t="s">
        <v>362</v>
      </c>
      <c r="H271" s="5" t="s">
        <v>225</v>
      </c>
      <c r="I271" s="5" t="s">
        <v>909</v>
      </c>
      <c r="J271" s="5" t="s">
        <v>442</v>
      </c>
      <c r="K271" s="5" t="s">
        <v>910</v>
      </c>
      <c r="L271" s="5" t="s">
        <v>92</v>
      </c>
      <c r="M271" s="5">
        <v>10500</v>
      </c>
      <c r="N271" s="5" t="s">
        <v>212</v>
      </c>
      <c r="O271" s="5">
        <v>8609.76</v>
      </c>
      <c r="P271" s="5" t="s">
        <v>212</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5" t="s">
        <v>213</v>
      </c>
      <c r="AE271" s="3">
        <v>45473</v>
      </c>
    </row>
    <row r="272" spans="1:31" x14ac:dyDescent="0.25">
      <c r="A272" s="5">
        <v>2024</v>
      </c>
      <c r="B272" s="3">
        <v>45383</v>
      </c>
      <c r="C272" s="3">
        <v>45473</v>
      </c>
      <c r="D272" s="5" t="s">
        <v>84</v>
      </c>
      <c r="E272" s="5">
        <v>169</v>
      </c>
      <c r="F272" s="5" t="s">
        <v>363</v>
      </c>
      <c r="G272" s="5" t="s">
        <v>364</v>
      </c>
      <c r="H272" s="5" t="s">
        <v>225</v>
      </c>
      <c r="I272" s="5" t="s">
        <v>911</v>
      </c>
      <c r="J272" s="5" t="s">
        <v>912</v>
      </c>
      <c r="K272" s="5" t="s">
        <v>627</v>
      </c>
      <c r="L272" s="5" t="s">
        <v>92</v>
      </c>
      <c r="M272" s="5">
        <v>11537</v>
      </c>
      <c r="N272" s="5" t="s">
        <v>212</v>
      </c>
      <c r="O272" s="5">
        <v>9402.81</v>
      </c>
      <c r="P272" s="5" t="s">
        <v>212</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5" t="s">
        <v>213</v>
      </c>
      <c r="AE272" s="3">
        <v>45473</v>
      </c>
    </row>
    <row r="273" spans="1:31" x14ac:dyDescent="0.25">
      <c r="A273" s="5">
        <v>2024</v>
      </c>
      <c r="B273" s="3">
        <v>45383</v>
      </c>
      <c r="C273" s="3">
        <v>45473</v>
      </c>
      <c r="D273" s="5" t="s">
        <v>84</v>
      </c>
      <c r="E273" s="5">
        <v>169</v>
      </c>
      <c r="F273" s="5" t="s">
        <v>358</v>
      </c>
      <c r="G273" s="5" t="s">
        <v>358</v>
      </c>
      <c r="H273" s="5" t="s">
        <v>225</v>
      </c>
      <c r="I273" s="5" t="s">
        <v>913</v>
      </c>
      <c r="J273" s="5" t="s">
        <v>912</v>
      </c>
      <c r="K273" s="5" t="s">
        <v>497</v>
      </c>
      <c r="L273" s="5" t="s">
        <v>92</v>
      </c>
      <c r="M273" s="5">
        <v>11537</v>
      </c>
      <c r="N273" s="5" t="s">
        <v>212</v>
      </c>
      <c r="O273" s="5">
        <v>9402.81</v>
      </c>
      <c r="P273" s="5" t="s">
        <v>212</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5" t="s">
        <v>213</v>
      </c>
      <c r="AE273" s="3">
        <v>45473</v>
      </c>
    </row>
    <row r="274" spans="1:31" x14ac:dyDescent="0.25">
      <c r="A274" s="5">
        <v>2024</v>
      </c>
      <c r="B274" s="3">
        <v>45383</v>
      </c>
      <c r="C274" s="3">
        <v>45473</v>
      </c>
      <c r="D274" s="5" t="s">
        <v>84</v>
      </c>
      <c r="E274" s="5">
        <v>169</v>
      </c>
      <c r="F274" s="5" t="s">
        <v>365</v>
      </c>
      <c r="G274" s="5" t="s">
        <v>366</v>
      </c>
      <c r="H274" s="5" t="s">
        <v>225</v>
      </c>
      <c r="I274" s="5" t="s">
        <v>914</v>
      </c>
      <c r="J274" s="5" t="s">
        <v>443</v>
      </c>
      <c r="K274" s="5" t="s">
        <v>915</v>
      </c>
      <c r="L274" s="5" t="s">
        <v>92</v>
      </c>
      <c r="M274" s="5">
        <v>11537</v>
      </c>
      <c r="N274" s="5" t="s">
        <v>212</v>
      </c>
      <c r="O274" s="5">
        <v>9402.81</v>
      </c>
      <c r="P274" s="5" t="s">
        <v>212</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5" t="s">
        <v>213</v>
      </c>
      <c r="AE274" s="3">
        <v>45473</v>
      </c>
    </row>
    <row r="275" spans="1:31" x14ac:dyDescent="0.25">
      <c r="A275" s="5">
        <v>2024</v>
      </c>
      <c r="B275" s="3">
        <v>45383</v>
      </c>
      <c r="C275" s="3">
        <v>45473</v>
      </c>
      <c r="D275" s="5" t="s">
        <v>84</v>
      </c>
      <c r="E275" s="5">
        <v>169</v>
      </c>
      <c r="F275" s="5" t="s">
        <v>363</v>
      </c>
      <c r="G275" s="5" t="s">
        <v>364</v>
      </c>
      <c r="H275" s="5" t="s">
        <v>225</v>
      </c>
      <c r="I275" s="5" t="s">
        <v>916</v>
      </c>
      <c r="J275" s="5" t="s">
        <v>917</v>
      </c>
      <c r="K275" s="5" t="s">
        <v>918</v>
      </c>
      <c r="L275" s="5" t="s">
        <v>91</v>
      </c>
      <c r="M275" s="5">
        <v>11537</v>
      </c>
      <c r="N275" s="5" t="s">
        <v>212</v>
      </c>
      <c r="O275" s="5">
        <v>9402.81</v>
      </c>
      <c r="P275" s="5" t="s">
        <v>212</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5" t="s">
        <v>213</v>
      </c>
      <c r="AE275" s="3">
        <v>45473</v>
      </c>
    </row>
    <row r="276" spans="1:31" x14ac:dyDescent="0.25">
      <c r="A276" s="5">
        <v>2024</v>
      </c>
      <c r="B276" s="3">
        <v>45383</v>
      </c>
      <c r="C276" s="3">
        <v>45473</v>
      </c>
      <c r="D276" s="5" t="s">
        <v>84</v>
      </c>
      <c r="E276" s="5">
        <v>169</v>
      </c>
      <c r="F276" s="5" t="s">
        <v>363</v>
      </c>
      <c r="G276" s="5" t="s">
        <v>364</v>
      </c>
      <c r="H276" s="5" t="s">
        <v>225</v>
      </c>
      <c r="I276" s="5" t="s">
        <v>919</v>
      </c>
      <c r="J276" s="5" t="s">
        <v>586</v>
      </c>
      <c r="K276" s="5" t="s">
        <v>794</v>
      </c>
      <c r="L276" s="5" t="s">
        <v>92</v>
      </c>
      <c r="M276" s="5">
        <v>11537</v>
      </c>
      <c r="N276" s="5" t="s">
        <v>212</v>
      </c>
      <c r="O276" s="5">
        <v>9402.81</v>
      </c>
      <c r="P276" s="5" t="s">
        <v>212</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5" t="s">
        <v>213</v>
      </c>
      <c r="AE276" s="3">
        <v>45473</v>
      </c>
    </row>
    <row r="277" spans="1:31" x14ac:dyDescent="0.25">
      <c r="A277" s="5">
        <v>2024</v>
      </c>
      <c r="B277" s="3">
        <v>45383</v>
      </c>
      <c r="C277" s="3">
        <v>45473</v>
      </c>
      <c r="D277" s="5" t="s">
        <v>84</v>
      </c>
      <c r="E277" s="5">
        <v>169</v>
      </c>
      <c r="F277" s="5" t="s">
        <v>363</v>
      </c>
      <c r="G277" s="5" t="s">
        <v>364</v>
      </c>
      <c r="H277" s="5" t="s">
        <v>225</v>
      </c>
      <c r="I277" s="5" t="s">
        <v>920</v>
      </c>
      <c r="J277" s="5" t="s">
        <v>449</v>
      </c>
      <c r="K277" s="5" t="s">
        <v>451</v>
      </c>
      <c r="L277" s="5" t="s">
        <v>92</v>
      </c>
      <c r="M277" s="5">
        <v>11537</v>
      </c>
      <c r="N277" s="5" t="s">
        <v>212</v>
      </c>
      <c r="O277" s="5">
        <v>9402.81</v>
      </c>
      <c r="P277" s="5" t="s">
        <v>212</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5" t="s">
        <v>213</v>
      </c>
      <c r="AE277" s="3">
        <v>45473</v>
      </c>
    </row>
    <row r="278" spans="1:31" x14ac:dyDescent="0.25">
      <c r="A278" s="5">
        <v>2024</v>
      </c>
      <c r="B278" s="3">
        <v>45383</v>
      </c>
      <c r="C278" s="3">
        <v>45473</v>
      </c>
      <c r="D278" s="5" t="s">
        <v>84</v>
      </c>
      <c r="E278" s="5">
        <v>169</v>
      </c>
      <c r="F278" s="5" t="s">
        <v>363</v>
      </c>
      <c r="G278" s="5" t="s">
        <v>364</v>
      </c>
      <c r="H278" s="5" t="s">
        <v>225</v>
      </c>
      <c r="I278" s="5" t="s">
        <v>921</v>
      </c>
      <c r="J278" s="5" t="s">
        <v>430</v>
      </c>
      <c r="K278" s="5" t="s">
        <v>442</v>
      </c>
      <c r="L278" s="5" t="s">
        <v>92</v>
      </c>
      <c r="M278" s="5">
        <v>11537</v>
      </c>
      <c r="N278" s="5" t="s">
        <v>212</v>
      </c>
      <c r="O278" s="5">
        <v>9402.81</v>
      </c>
      <c r="P278" s="5" t="s">
        <v>212</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5" t="s">
        <v>213</v>
      </c>
      <c r="AE278" s="3">
        <v>45473</v>
      </c>
    </row>
    <row r="279" spans="1:31" x14ac:dyDescent="0.25">
      <c r="A279" s="5">
        <v>2024</v>
      </c>
      <c r="B279" s="3">
        <v>45383</v>
      </c>
      <c r="C279" s="3">
        <v>45473</v>
      </c>
      <c r="D279" s="5" t="s">
        <v>84</v>
      </c>
      <c r="E279" s="5">
        <v>169</v>
      </c>
      <c r="F279" s="5" t="s">
        <v>341</v>
      </c>
      <c r="G279" s="5" t="s">
        <v>342</v>
      </c>
      <c r="H279" s="5" t="s">
        <v>225</v>
      </c>
      <c r="I279" s="5" t="s">
        <v>922</v>
      </c>
      <c r="J279" s="5" t="s">
        <v>861</v>
      </c>
      <c r="K279" s="5" t="s">
        <v>482</v>
      </c>
      <c r="L279" s="5" t="s">
        <v>92</v>
      </c>
      <c r="M279" s="5">
        <v>10500</v>
      </c>
      <c r="N279" s="5" t="s">
        <v>212</v>
      </c>
      <c r="O279" s="5">
        <v>8609.76</v>
      </c>
      <c r="P279" s="5" t="s">
        <v>212</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5" t="s">
        <v>213</v>
      </c>
      <c r="AE279" s="3">
        <v>45473</v>
      </c>
    </row>
    <row r="280" spans="1:31" x14ac:dyDescent="0.25">
      <c r="A280" s="5">
        <v>2024</v>
      </c>
      <c r="B280" s="3">
        <v>45383</v>
      </c>
      <c r="C280" s="3">
        <v>45473</v>
      </c>
      <c r="D280" s="5" t="s">
        <v>84</v>
      </c>
      <c r="E280" s="5">
        <v>169</v>
      </c>
      <c r="F280" s="5" t="s">
        <v>358</v>
      </c>
      <c r="G280" s="5" t="s">
        <v>358</v>
      </c>
      <c r="H280" s="5" t="s">
        <v>225</v>
      </c>
      <c r="I280" s="5" t="s">
        <v>923</v>
      </c>
      <c r="J280" s="5" t="s">
        <v>924</v>
      </c>
      <c r="K280" s="5" t="s">
        <v>462</v>
      </c>
      <c r="L280" s="5" t="s">
        <v>91</v>
      </c>
      <c r="M280" s="5">
        <v>10500</v>
      </c>
      <c r="N280" s="5" t="s">
        <v>212</v>
      </c>
      <c r="O280" s="5">
        <v>8609.76</v>
      </c>
      <c r="P280" s="5" t="s">
        <v>212</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5" t="s">
        <v>213</v>
      </c>
      <c r="AE280" s="3">
        <v>45473</v>
      </c>
    </row>
    <row r="281" spans="1:31" x14ac:dyDescent="0.25">
      <c r="A281" s="5">
        <v>2024</v>
      </c>
      <c r="B281" s="3">
        <v>45383</v>
      </c>
      <c r="C281" s="3">
        <v>45473</v>
      </c>
      <c r="D281" s="5" t="s">
        <v>84</v>
      </c>
      <c r="E281" s="5">
        <v>169</v>
      </c>
      <c r="F281" s="5" t="s">
        <v>359</v>
      </c>
      <c r="G281" s="5" t="s">
        <v>360</v>
      </c>
      <c r="H281" s="5" t="s">
        <v>225</v>
      </c>
      <c r="I281" s="5" t="s">
        <v>925</v>
      </c>
      <c r="J281" s="5" t="s">
        <v>454</v>
      </c>
      <c r="K281" s="5" t="s">
        <v>926</v>
      </c>
      <c r="L281" s="5" t="s">
        <v>91</v>
      </c>
      <c r="M281" s="5">
        <v>10500</v>
      </c>
      <c r="N281" s="5" t="s">
        <v>212</v>
      </c>
      <c r="O281" s="5">
        <v>8609.76</v>
      </c>
      <c r="P281" s="5" t="s">
        <v>212</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5" t="s">
        <v>213</v>
      </c>
      <c r="AE281" s="3">
        <v>45473</v>
      </c>
    </row>
    <row r="282" spans="1:31" x14ac:dyDescent="0.25">
      <c r="A282" s="5">
        <v>2024</v>
      </c>
      <c r="B282" s="3">
        <v>45383</v>
      </c>
      <c r="C282" s="3">
        <v>45473</v>
      </c>
      <c r="D282" s="5" t="s">
        <v>84</v>
      </c>
      <c r="E282" s="5">
        <v>169</v>
      </c>
      <c r="F282" s="5" t="s">
        <v>358</v>
      </c>
      <c r="G282" s="5" t="s">
        <v>358</v>
      </c>
      <c r="H282" s="5" t="s">
        <v>225</v>
      </c>
      <c r="I282" s="5" t="s">
        <v>927</v>
      </c>
      <c r="J282" s="5" t="s">
        <v>554</v>
      </c>
      <c r="K282" s="5" t="s">
        <v>928</v>
      </c>
      <c r="L282" s="5" t="s">
        <v>92</v>
      </c>
      <c r="M282" s="5">
        <v>11537</v>
      </c>
      <c r="N282" s="5" t="s">
        <v>212</v>
      </c>
      <c r="O282" s="5">
        <v>9402.81</v>
      </c>
      <c r="P282" s="5" t="s">
        <v>212</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5" t="s">
        <v>213</v>
      </c>
      <c r="AE282" s="3">
        <v>45473</v>
      </c>
    </row>
    <row r="283" spans="1:31" x14ac:dyDescent="0.25">
      <c r="A283" s="5">
        <v>2024</v>
      </c>
      <c r="B283" s="3">
        <v>45383</v>
      </c>
      <c r="C283" s="3">
        <v>45473</v>
      </c>
      <c r="D283" s="5" t="s">
        <v>84</v>
      </c>
      <c r="E283" s="5">
        <v>169</v>
      </c>
      <c r="F283" s="5" t="s">
        <v>363</v>
      </c>
      <c r="G283" s="5" t="s">
        <v>364</v>
      </c>
      <c r="H283" s="5" t="s">
        <v>225</v>
      </c>
      <c r="I283" s="5" t="s">
        <v>929</v>
      </c>
      <c r="J283" s="5" t="s">
        <v>476</v>
      </c>
      <c r="K283" s="5" t="s">
        <v>833</v>
      </c>
      <c r="L283" s="5" t="s">
        <v>92</v>
      </c>
      <c r="M283" s="5">
        <v>11537</v>
      </c>
      <c r="N283" s="5" t="s">
        <v>212</v>
      </c>
      <c r="O283" s="5">
        <v>9402.81</v>
      </c>
      <c r="P283" s="5" t="s">
        <v>212</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5" t="s">
        <v>213</v>
      </c>
      <c r="AE283" s="3">
        <v>45473</v>
      </c>
    </row>
    <row r="284" spans="1:31" x14ac:dyDescent="0.25">
      <c r="A284" s="5">
        <v>2024</v>
      </c>
      <c r="B284" s="3">
        <v>45383</v>
      </c>
      <c r="C284" s="3">
        <v>45473</v>
      </c>
      <c r="D284" s="5" t="s">
        <v>84</v>
      </c>
      <c r="E284" s="5">
        <v>169</v>
      </c>
      <c r="F284" s="5" t="s">
        <v>363</v>
      </c>
      <c r="G284" s="5" t="s">
        <v>364</v>
      </c>
      <c r="H284" s="5" t="s">
        <v>225</v>
      </c>
      <c r="I284" s="5" t="s">
        <v>930</v>
      </c>
      <c r="J284" s="5" t="s">
        <v>931</v>
      </c>
      <c r="K284" s="5" t="s">
        <v>631</v>
      </c>
      <c r="L284" s="5" t="s">
        <v>91</v>
      </c>
      <c r="M284" s="5">
        <v>11537</v>
      </c>
      <c r="N284" s="5" t="s">
        <v>212</v>
      </c>
      <c r="O284" s="5">
        <v>9402.81</v>
      </c>
      <c r="P284" s="5" t="s">
        <v>212</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5" t="s">
        <v>213</v>
      </c>
      <c r="AE284" s="3">
        <v>45473</v>
      </c>
    </row>
    <row r="285" spans="1:31" x14ac:dyDescent="0.25">
      <c r="A285" s="5">
        <v>2024</v>
      </c>
      <c r="B285" s="3">
        <v>45383</v>
      </c>
      <c r="C285" s="3">
        <v>45473</v>
      </c>
      <c r="D285" s="5" t="s">
        <v>84</v>
      </c>
      <c r="E285" s="5">
        <v>169</v>
      </c>
      <c r="F285" s="5" t="s">
        <v>361</v>
      </c>
      <c r="G285" s="5" t="s">
        <v>362</v>
      </c>
      <c r="H285" s="5" t="s">
        <v>225</v>
      </c>
      <c r="I285" s="5" t="s">
        <v>932</v>
      </c>
      <c r="J285" s="5" t="s">
        <v>720</v>
      </c>
      <c r="K285" s="5" t="s">
        <v>721</v>
      </c>
      <c r="L285" s="5" t="s">
        <v>92</v>
      </c>
      <c r="M285" s="5">
        <v>10500</v>
      </c>
      <c r="N285" s="5" t="s">
        <v>212</v>
      </c>
      <c r="O285" s="5">
        <v>8609.76</v>
      </c>
      <c r="P285" s="5" t="s">
        <v>212</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5" t="s">
        <v>213</v>
      </c>
      <c r="AE285" s="3">
        <v>45473</v>
      </c>
    </row>
    <row r="286" spans="1:31" x14ac:dyDescent="0.25">
      <c r="A286" s="5">
        <v>2024</v>
      </c>
      <c r="B286" s="3">
        <v>45383</v>
      </c>
      <c r="C286" s="3">
        <v>45473</v>
      </c>
      <c r="D286" s="5" t="s">
        <v>84</v>
      </c>
      <c r="E286" s="5">
        <v>169</v>
      </c>
      <c r="F286" s="5" t="s">
        <v>363</v>
      </c>
      <c r="G286" s="5" t="s">
        <v>364</v>
      </c>
      <c r="H286" s="5" t="s">
        <v>225</v>
      </c>
      <c r="I286" s="5" t="s">
        <v>933</v>
      </c>
      <c r="J286" s="5" t="s">
        <v>753</v>
      </c>
      <c r="K286" s="5" t="s">
        <v>934</v>
      </c>
      <c r="L286" s="5" t="s">
        <v>92</v>
      </c>
      <c r="M286" s="5">
        <v>11537</v>
      </c>
      <c r="N286" s="5" t="s">
        <v>212</v>
      </c>
      <c r="O286" s="5">
        <v>9402.81</v>
      </c>
      <c r="P286" s="5" t="s">
        <v>212</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5" t="s">
        <v>213</v>
      </c>
      <c r="AE286" s="3">
        <v>45473</v>
      </c>
    </row>
    <row r="287" spans="1:31" x14ac:dyDescent="0.25">
      <c r="A287" s="5">
        <v>2024</v>
      </c>
      <c r="B287" s="3">
        <v>45383</v>
      </c>
      <c r="C287" s="3">
        <v>45473</v>
      </c>
      <c r="D287" s="5" t="s">
        <v>84</v>
      </c>
      <c r="E287" s="5">
        <v>169</v>
      </c>
      <c r="F287" s="5" t="s">
        <v>358</v>
      </c>
      <c r="G287" s="5" t="s">
        <v>358</v>
      </c>
      <c r="H287" s="5" t="s">
        <v>225</v>
      </c>
      <c r="I287" s="5" t="s">
        <v>837</v>
      </c>
      <c r="J287" s="5" t="s">
        <v>935</v>
      </c>
      <c r="K287" s="5" t="s">
        <v>449</v>
      </c>
      <c r="L287" s="5" t="s">
        <v>91</v>
      </c>
      <c r="M287" s="5">
        <v>10500</v>
      </c>
      <c r="N287" s="5" t="s">
        <v>212</v>
      </c>
      <c r="O287" s="5">
        <v>8609.76</v>
      </c>
      <c r="P287" s="5" t="s">
        <v>212</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5" t="s">
        <v>213</v>
      </c>
      <c r="AE287" s="3">
        <v>45473</v>
      </c>
    </row>
    <row r="288" spans="1:31" x14ac:dyDescent="0.25">
      <c r="A288" s="5">
        <v>2024</v>
      </c>
      <c r="B288" s="3">
        <v>45383</v>
      </c>
      <c r="C288" s="3">
        <v>45473</v>
      </c>
      <c r="D288" s="5" t="s">
        <v>84</v>
      </c>
      <c r="E288" s="5">
        <v>160</v>
      </c>
      <c r="F288" s="5" t="s">
        <v>367</v>
      </c>
      <c r="G288" s="5" t="s">
        <v>368</v>
      </c>
      <c r="H288" s="5" t="s">
        <v>225</v>
      </c>
      <c r="I288" s="5" t="s">
        <v>936</v>
      </c>
      <c r="J288" s="5" t="s">
        <v>937</v>
      </c>
      <c r="K288" s="5" t="s">
        <v>449</v>
      </c>
      <c r="L288" s="5" t="s">
        <v>92</v>
      </c>
      <c r="M288" s="5">
        <v>10500</v>
      </c>
      <c r="N288" s="5" t="s">
        <v>212</v>
      </c>
      <c r="O288" s="5">
        <v>8609.76</v>
      </c>
      <c r="P288" s="5" t="s">
        <v>212</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5" t="s">
        <v>213</v>
      </c>
      <c r="AE288" s="3">
        <v>45473</v>
      </c>
    </row>
    <row r="289" spans="1:31" x14ac:dyDescent="0.25">
      <c r="A289" s="5">
        <v>2024</v>
      </c>
      <c r="B289" s="3">
        <v>45383</v>
      </c>
      <c r="C289" s="3">
        <v>45473</v>
      </c>
      <c r="D289" s="5" t="s">
        <v>84</v>
      </c>
      <c r="E289" s="5">
        <v>160</v>
      </c>
      <c r="F289" s="5" t="s">
        <v>369</v>
      </c>
      <c r="G289" s="5" t="s">
        <v>370</v>
      </c>
      <c r="H289" s="5" t="s">
        <v>225</v>
      </c>
      <c r="I289" s="5" t="s">
        <v>938</v>
      </c>
      <c r="J289" s="5" t="s">
        <v>430</v>
      </c>
      <c r="K289" s="5" t="s">
        <v>841</v>
      </c>
      <c r="L289" s="5" t="s">
        <v>91</v>
      </c>
      <c r="M289" s="5">
        <v>10500</v>
      </c>
      <c r="N289" s="5" t="s">
        <v>212</v>
      </c>
      <c r="O289" s="5">
        <v>8609.76</v>
      </c>
      <c r="P289" s="5" t="s">
        <v>212</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5" t="s">
        <v>213</v>
      </c>
      <c r="AE289" s="3">
        <v>45473</v>
      </c>
    </row>
    <row r="290" spans="1:31" x14ac:dyDescent="0.25">
      <c r="A290" s="5">
        <v>2024</v>
      </c>
      <c r="B290" s="3">
        <v>45383</v>
      </c>
      <c r="C290" s="3">
        <v>45473</v>
      </c>
      <c r="D290" s="5" t="s">
        <v>84</v>
      </c>
      <c r="E290" s="5">
        <v>160</v>
      </c>
      <c r="F290" s="5" t="s">
        <v>367</v>
      </c>
      <c r="G290" s="5" t="s">
        <v>368</v>
      </c>
      <c r="H290" s="5" t="s">
        <v>225</v>
      </c>
      <c r="I290" s="5" t="s">
        <v>939</v>
      </c>
      <c r="J290" s="5" t="s">
        <v>705</v>
      </c>
      <c r="K290" s="5" t="s">
        <v>940</v>
      </c>
      <c r="L290" s="5" t="s">
        <v>92</v>
      </c>
      <c r="M290" s="5">
        <v>10500</v>
      </c>
      <c r="N290" s="5" t="s">
        <v>212</v>
      </c>
      <c r="O290" s="5">
        <v>8609.76</v>
      </c>
      <c r="P290" s="5" t="s">
        <v>212</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5" t="s">
        <v>213</v>
      </c>
      <c r="AE290" s="3">
        <v>45473</v>
      </c>
    </row>
    <row r="291" spans="1:31" x14ac:dyDescent="0.25">
      <c r="A291" s="5">
        <v>2024</v>
      </c>
      <c r="B291" s="3">
        <v>45383</v>
      </c>
      <c r="C291" s="3">
        <v>45473</v>
      </c>
      <c r="D291" s="5" t="s">
        <v>84</v>
      </c>
      <c r="E291" s="5">
        <v>160</v>
      </c>
      <c r="F291" s="5" t="s">
        <v>371</v>
      </c>
      <c r="G291" s="5" t="s">
        <v>372</v>
      </c>
      <c r="H291" s="5" t="s">
        <v>225</v>
      </c>
      <c r="I291" s="5" t="s">
        <v>941</v>
      </c>
      <c r="J291" s="5" t="s">
        <v>942</v>
      </c>
      <c r="K291" s="5" t="s">
        <v>501</v>
      </c>
      <c r="L291" s="5" t="s">
        <v>92</v>
      </c>
      <c r="M291" s="5">
        <v>10500</v>
      </c>
      <c r="N291" s="5" t="s">
        <v>212</v>
      </c>
      <c r="O291" s="5">
        <v>8609.76</v>
      </c>
      <c r="P291" s="5" t="s">
        <v>212</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5" t="s">
        <v>213</v>
      </c>
      <c r="AE291" s="3">
        <v>45473</v>
      </c>
    </row>
    <row r="292" spans="1:31" x14ac:dyDescent="0.25">
      <c r="A292" s="5">
        <v>2024</v>
      </c>
      <c r="B292" s="3">
        <v>45383</v>
      </c>
      <c r="C292" s="3">
        <v>45473</v>
      </c>
      <c r="D292" s="5" t="s">
        <v>84</v>
      </c>
      <c r="E292" s="5">
        <v>160</v>
      </c>
      <c r="F292" s="5" t="s">
        <v>367</v>
      </c>
      <c r="G292" s="5" t="s">
        <v>368</v>
      </c>
      <c r="H292" s="5" t="s">
        <v>225</v>
      </c>
      <c r="I292" s="5" t="s">
        <v>943</v>
      </c>
      <c r="J292" s="5" t="s">
        <v>550</v>
      </c>
      <c r="K292" s="5" t="s">
        <v>864</v>
      </c>
      <c r="L292" s="5" t="s">
        <v>91</v>
      </c>
      <c r="M292" s="5">
        <v>10500</v>
      </c>
      <c r="N292" s="5" t="s">
        <v>212</v>
      </c>
      <c r="O292" s="5">
        <v>8609.76</v>
      </c>
      <c r="P292" s="5" t="s">
        <v>212</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5" t="s">
        <v>213</v>
      </c>
      <c r="AE292" s="3">
        <v>45473</v>
      </c>
    </row>
    <row r="293" spans="1:31" x14ac:dyDescent="0.25">
      <c r="A293" s="5">
        <v>2024</v>
      </c>
      <c r="B293" s="3">
        <v>45383</v>
      </c>
      <c r="C293" s="3">
        <v>45473</v>
      </c>
      <c r="D293" s="5" t="s">
        <v>84</v>
      </c>
      <c r="E293" s="5">
        <v>159</v>
      </c>
      <c r="F293" s="5" t="s">
        <v>373</v>
      </c>
      <c r="G293" s="5" t="s">
        <v>374</v>
      </c>
      <c r="H293" s="5" t="s">
        <v>225</v>
      </c>
      <c r="I293" s="5" t="s">
        <v>620</v>
      </c>
      <c r="J293" s="5" t="s">
        <v>944</v>
      </c>
      <c r="K293" s="5" t="s">
        <v>777</v>
      </c>
      <c r="L293" s="5" t="s">
        <v>91</v>
      </c>
      <c r="M293" s="5">
        <v>9736</v>
      </c>
      <c r="N293" s="5" t="s">
        <v>212</v>
      </c>
      <c r="O293" s="5">
        <v>7959.38</v>
      </c>
      <c r="P293" s="5" t="s">
        <v>212</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5" t="s">
        <v>213</v>
      </c>
      <c r="AE293" s="3">
        <v>45473</v>
      </c>
    </row>
    <row r="294" spans="1:31" x14ac:dyDescent="0.25">
      <c r="A294" s="5">
        <v>2024</v>
      </c>
      <c r="B294" s="3">
        <v>45383</v>
      </c>
      <c r="C294" s="3">
        <v>45473</v>
      </c>
      <c r="D294" s="5" t="s">
        <v>84</v>
      </c>
      <c r="E294" s="5">
        <v>159</v>
      </c>
      <c r="F294" s="5" t="s">
        <v>341</v>
      </c>
      <c r="G294" s="5" t="s">
        <v>342</v>
      </c>
      <c r="H294" s="5" t="s">
        <v>225</v>
      </c>
      <c r="I294" s="5" t="s">
        <v>646</v>
      </c>
      <c r="J294" s="5" t="s">
        <v>840</v>
      </c>
      <c r="K294" s="5" t="s">
        <v>440</v>
      </c>
      <c r="L294" s="5" t="s">
        <v>92</v>
      </c>
      <c r="M294" s="5">
        <v>10774</v>
      </c>
      <c r="N294" s="5" t="s">
        <v>212</v>
      </c>
      <c r="O294" s="5">
        <v>8774.15</v>
      </c>
      <c r="P294" s="5" t="s">
        <v>212</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5" t="s">
        <v>213</v>
      </c>
      <c r="AE294" s="3">
        <v>45473</v>
      </c>
    </row>
    <row r="295" spans="1:31" x14ac:dyDescent="0.25">
      <c r="A295" s="5">
        <v>2024</v>
      </c>
      <c r="B295" s="3">
        <v>45383</v>
      </c>
      <c r="C295" s="3">
        <v>45473</v>
      </c>
      <c r="D295" s="5" t="s">
        <v>84</v>
      </c>
      <c r="E295" s="5">
        <v>159</v>
      </c>
      <c r="F295" s="5" t="s">
        <v>341</v>
      </c>
      <c r="G295" s="5" t="s">
        <v>342</v>
      </c>
      <c r="H295" s="5" t="s">
        <v>225</v>
      </c>
      <c r="I295" s="5" t="s">
        <v>837</v>
      </c>
      <c r="J295" s="5" t="s">
        <v>940</v>
      </c>
      <c r="K295" s="5" t="s">
        <v>487</v>
      </c>
      <c r="L295" s="5" t="s">
        <v>91</v>
      </c>
      <c r="M295" s="5">
        <v>10774</v>
      </c>
      <c r="N295" s="5" t="s">
        <v>212</v>
      </c>
      <c r="O295" s="5">
        <v>8774.15</v>
      </c>
      <c r="P295" s="5" t="s">
        <v>212</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5" t="s">
        <v>213</v>
      </c>
      <c r="AE295" s="3">
        <v>45473</v>
      </c>
    </row>
    <row r="296" spans="1:31" x14ac:dyDescent="0.25">
      <c r="A296" s="5">
        <v>2024</v>
      </c>
      <c r="B296" s="3">
        <v>45383</v>
      </c>
      <c r="C296" s="3">
        <v>45473</v>
      </c>
      <c r="D296" s="5" t="s">
        <v>84</v>
      </c>
      <c r="E296" s="5">
        <v>159</v>
      </c>
      <c r="F296" s="5" t="s">
        <v>341</v>
      </c>
      <c r="G296" s="5" t="s">
        <v>342</v>
      </c>
      <c r="H296" s="5" t="s">
        <v>225</v>
      </c>
      <c r="I296" s="5" t="s">
        <v>876</v>
      </c>
      <c r="J296" s="5" t="s">
        <v>612</v>
      </c>
      <c r="K296" s="5" t="s">
        <v>712</v>
      </c>
      <c r="L296" s="5" t="s">
        <v>92</v>
      </c>
      <c r="M296" s="5">
        <v>10774</v>
      </c>
      <c r="N296" s="5" t="s">
        <v>212</v>
      </c>
      <c r="O296" s="5">
        <v>8774.15</v>
      </c>
      <c r="P296" s="5" t="s">
        <v>212</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5" t="s">
        <v>213</v>
      </c>
      <c r="AE296" s="3">
        <v>45473</v>
      </c>
    </row>
    <row r="297" spans="1:31" x14ac:dyDescent="0.25">
      <c r="A297" s="5">
        <v>2024</v>
      </c>
      <c r="B297" s="3">
        <v>45383</v>
      </c>
      <c r="C297" s="3">
        <v>45473</v>
      </c>
      <c r="D297" s="5" t="s">
        <v>84</v>
      </c>
      <c r="E297" s="5">
        <v>159</v>
      </c>
      <c r="F297" s="5" t="s">
        <v>341</v>
      </c>
      <c r="G297" s="5" t="s">
        <v>342</v>
      </c>
      <c r="H297" s="5" t="s">
        <v>225</v>
      </c>
      <c r="I297" s="5" t="s">
        <v>639</v>
      </c>
      <c r="J297" s="5" t="s">
        <v>945</v>
      </c>
      <c r="K297" s="5" t="s">
        <v>946</v>
      </c>
      <c r="L297" s="5" t="s">
        <v>92</v>
      </c>
      <c r="M297" s="5">
        <v>10774</v>
      </c>
      <c r="N297" s="5" t="s">
        <v>212</v>
      </c>
      <c r="O297" s="5">
        <v>8774.15</v>
      </c>
      <c r="P297" s="5" t="s">
        <v>212</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5" t="s">
        <v>213</v>
      </c>
      <c r="AE297" s="3">
        <v>45473</v>
      </c>
    </row>
    <row r="298" spans="1:31" x14ac:dyDescent="0.25">
      <c r="A298" s="5">
        <v>2024</v>
      </c>
      <c r="B298" s="3">
        <v>45383</v>
      </c>
      <c r="C298" s="3">
        <v>45473</v>
      </c>
      <c r="D298" s="5" t="s">
        <v>84</v>
      </c>
      <c r="E298" s="5">
        <v>159</v>
      </c>
      <c r="F298" s="5" t="s">
        <v>373</v>
      </c>
      <c r="G298" s="5" t="s">
        <v>374</v>
      </c>
      <c r="H298" s="5" t="s">
        <v>225</v>
      </c>
      <c r="I298" s="5" t="s">
        <v>947</v>
      </c>
      <c r="J298" s="5" t="s">
        <v>948</v>
      </c>
      <c r="K298" s="5" t="s">
        <v>462</v>
      </c>
      <c r="L298" s="5" t="s">
        <v>91</v>
      </c>
      <c r="M298" s="5">
        <v>9736</v>
      </c>
      <c r="N298" s="5" t="s">
        <v>212</v>
      </c>
      <c r="O298" s="5">
        <v>7959.38</v>
      </c>
      <c r="P298" s="5" t="s">
        <v>212</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5" t="s">
        <v>213</v>
      </c>
      <c r="AE298" s="3">
        <v>45473</v>
      </c>
    </row>
    <row r="299" spans="1:31" x14ac:dyDescent="0.25">
      <c r="A299" s="5">
        <v>2024</v>
      </c>
      <c r="B299" s="3">
        <v>45383</v>
      </c>
      <c r="C299" s="3">
        <v>45473</v>
      </c>
      <c r="D299" s="5" t="s">
        <v>84</v>
      </c>
      <c r="E299" s="5">
        <v>159</v>
      </c>
      <c r="F299" s="5" t="s">
        <v>375</v>
      </c>
      <c r="G299" s="5" t="s">
        <v>376</v>
      </c>
      <c r="H299" s="5" t="s">
        <v>225</v>
      </c>
      <c r="I299" s="5" t="s">
        <v>949</v>
      </c>
      <c r="J299" s="5" t="s">
        <v>950</v>
      </c>
      <c r="K299" s="5" t="s">
        <v>951</v>
      </c>
      <c r="L299" s="5" t="s">
        <v>91</v>
      </c>
      <c r="M299" s="5">
        <v>10774</v>
      </c>
      <c r="N299" s="5" t="s">
        <v>212</v>
      </c>
      <c r="O299" s="5">
        <v>8774.15</v>
      </c>
      <c r="P299" s="5" t="s">
        <v>212</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5" t="s">
        <v>213</v>
      </c>
      <c r="AE299" s="3">
        <v>45473</v>
      </c>
    </row>
    <row r="300" spans="1:31" x14ac:dyDescent="0.25">
      <c r="A300" s="5">
        <v>2024</v>
      </c>
      <c r="B300" s="3">
        <v>45383</v>
      </c>
      <c r="C300" s="3">
        <v>45473</v>
      </c>
      <c r="D300" s="5" t="s">
        <v>84</v>
      </c>
      <c r="E300" s="5">
        <v>159</v>
      </c>
      <c r="F300" s="5" t="s">
        <v>377</v>
      </c>
      <c r="G300" s="5" t="s">
        <v>378</v>
      </c>
      <c r="H300" s="5" t="s">
        <v>225</v>
      </c>
      <c r="I300" s="5" t="s">
        <v>952</v>
      </c>
      <c r="J300" s="5" t="s">
        <v>950</v>
      </c>
      <c r="K300" s="5" t="s">
        <v>448</v>
      </c>
      <c r="L300" s="5" t="s">
        <v>91</v>
      </c>
      <c r="M300" s="5">
        <v>10774</v>
      </c>
      <c r="N300" s="5" t="s">
        <v>212</v>
      </c>
      <c r="O300" s="5">
        <v>8774.15</v>
      </c>
      <c r="P300" s="5" t="s">
        <v>212</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5" t="s">
        <v>213</v>
      </c>
      <c r="AE300" s="3">
        <v>45473</v>
      </c>
    </row>
    <row r="301" spans="1:31" x14ac:dyDescent="0.25">
      <c r="A301" s="5">
        <v>2024</v>
      </c>
      <c r="B301" s="3">
        <v>45383</v>
      </c>
      <c r="C301" s="3">
        <v>45473</v>
      </c>
      <c r="D301" s="5" t="s">
        <v>84</v>
      </c>
      <c r="E301" s="5">
        <v>159</v>
      </c>
      <c r="F301" s="5" t="s">
        <v>341</v>
      </c>
      <c r="G301" s="5" t="s">
        <v>342</v>
      </c>
      <c r="H301" s="5" t="s">
        <v>225</v>
      </c>
      <c r="I301" s="5" t="s">
        <v>616</v>
      </c>
      <c r="J301" s="5" t="s">
        <v>607</v>
      </c>
      <c r="K301" s="5" t="s">
        <v>917</v>
      </c>
      <c r="L301" s="5" t="s">
        <v>92</v>
      </c>
      <c r="M301" s="5">
        <v>9736</v>
      </c>
      <c r="N301" s="5" t="s">
        <v>212</v>
      </c>
      <c r="O301" s="5">
        <v>7959.38</v>
      </c>
      <c r="P301" s="5" t="s">
        <v>212</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5" t="s">
        <v>213</v>
      </c>
      <c r="AE301" s="3">
        <v>45473</v>
      </c>
    </row>
    <row r="302" spans="1:31" x14ac:dyDescent="0.25">
      <c r="A302" s="5">
        <v>2024</v>
      </c>
      <c r="B302" s="3">
        <v>45383</v>
      </c>
      <c r="C302" s="3">
        <v>45473</v>
      </c>
      <c r="D302" s="5" t="s">
        <v>84</v>
      </c>
      <c r="E302" s="5">
        <v>159</v>
      </c>
      <c r="F302" s="5" t="s">
        <v>341</v>
      </c>
      <c r="G302" s="5" t="s">
        <v>342</v>
      </c>
      <c r="H302" s="5" t="s">
        <v>225</v>
      </c>
      <c r="I302" s="5" t="s">
        <v>953</v>
      </c>
      <c r="J302" s="5" t="s">
        <v>954</v>
      </c>
      <c r="K302" s="5" t="s">
        <v>955</v>
      </c>
      <c r="L302" s="5" t="s">
        <v>92</v>
      </c>
      <c r="M302" s="5">
        <v>9736</v>
      </c>
      <c r="N302" s="5" t="s">
        <v>212</v>
      </c>
      <c r="O302" s="5">
        <v>7959.38</v>
      </c>
      <c r="P302" s="5" t="s">
        <v>212</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5" t="s">
        <v>213</v>
      </c>
      <c r="AE302" s="3">
        <v>45473</v>
      </c>
    </row>
    <row r="303" spans="1:31" x14ac:dyDescent="0.25">
      <c r="A303" s="5">
        <v>2024</v>
      </c>
      <c r="B303" s="3">
        <v>45383</v>
      </c>
      <c r="C303" s="3">
        <v>45473</v>
      </c>
      <c r="D303" s="5" t="s">
        <v>84</v>
      </c>
      <c r="E303" s="5">
        <v>159</v>
      </c>
      <c r="F303" s="5" t="s">
        <v>379</v>
      </c>
      <c r="G303" s="5" t="s">
        <v>380</v>
      </c>
      <c r="H303" s="5" t="s">
        <v>225</v>
      </c>
      <c r="I303" s="5" t="s">
        <v>956</v>
      </c>
      <c r="J303" s="5" t="s">
        <v>462</v>
      </c>
      <c r="K303" s="5" t="s">
        <v>440</v>
      </c>
      <c r="L303" s="5" t="s">
        <v>91</v>
      </c>
      <c r="M303" s="5">
        <v>9736</v>
      </c>
      <c r="N303" s="5" t="s">
        <v>212</v>
      </c>
      <c r="O303" s="5">
        <v>7959.38</v>
      </c>
      <c r="P303" s="5" t="s">
        <v>212</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5" t="s">
        <v>213</v>
      </c>
      <c r="AE303" s="3">
        <v>45473</v>
      </c>
    </row>
    <row r="304" spans="1:31" x14ac:dyDescent="0.25">
      <c r="A304" s="5">
        <v>2024</v>
      </c>
      <c r="B304" s="3">
        <v>45383</v>
      </c>
      <c r="C304" s="3">
        <v>45473</v>
      </c>
      <c r="D304" s="5" t="s">
        <v>84</v>
      </c>
      <c r="E304" s="5">
        <v>159</v>
      </c>
      <c r="F304" s="5" t="s">
        <v>341</v>
      </c>
      <c r="G304" s="5" t="s">
        <v>342</v>
      </c>
      <c r="H304" s="5" t="s">
        <v>225</v>
      </c>
      <c r="I304" s="5" t="s">
        <v>957</v>
      </c>
      <c r="J304" s="5" t="s">
        <v>958</v>
      </c>
      <c r="K304" s="5" t="s">
        <v>431</v>
      </c>
      <c r="L304" s="5" t="s">
        <v>92</v>
      </c>
      <c r="M304" s="5">
        <v>10774</v>
      </c>
      <c r="N304" s="5" t="s">
        <v>212</v>
      </c>
      <c r="O304" s="5">
        <v>8774.15</v>
      </c>
      <c r="P304" s="5" t="s">
        <v>212</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5" t="s">
        <v>213</v>
      </c>
      <c r="AE304" s="3">
        <v>45473</v>
      </c>
    </row>
    <row r="305" spans="1:31" x14ac:dyDescent="0.25">
      <c r="A305" s="5">
        <v>2024</v>
      </c>
      <c r="B305" s="3">
        <v>45383</v>
      </c>
      <c r="C305" s="3">
        <v>45473</v>
      </c>
      <c r="D305" s="5" t="s">
        <v>84</v>
      </c>
      <c r="E305" s="5">
        <v>159</v>
      </c>
      <c r="F305" s="5" t="s">
        <v>341</v>
      </c>
      <c r="G305" s="5" t="s">
        <v>342</v>
      </c>
      <c r="H305" s="5" t="s">
        <v>225</v>
      </c>
      <c r="I305" s="5" t="s">
        <v>959</v>
      </c>
      <c r="J305" s="5" t="s">
        <v>935</v>
      </c>
      <c r="K305" s="5" t="s">
        <v>449</v>
      </c>
      <c r="L305" s="5" t="s">
        <v>92</v>
      </c>
      <c r="M305" s="5">
        <v>9736</v>
      </c>
      <c r="N305" s="5" t="s">
        <v>212</v>
      </c>
      <c r="O305" s="5">
        <v>7959.38</v>
      </c>
      <c r="P305" s="5" t="s">
        <v>212</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5" t="s">
        <v>213</v>
      </c>
      <c r="AE305" s="3">
        <v>45473</v>
      </c>
    </row>
    <row r="306" spans="1:31" x14ac:dyDescent="0.25">
      <c r="A306" s="5">
        <v>2024</v>
      </c>
      <c r="B306" s="3">
        <v>45383</v>
      </c>
      <c r="C306" s="3">
        <v>45473</v>
      </c>
      <c r="D306" s="5" t="s">
        <v>84</v>
      </c>
      <c r="E306" s="5">
        <v>159</v>
      </c>
      <c r="F306" s="5" t="s">
        <v>341</v>
      </c>
      <c r="G306" s="5" t="s">
        <v>342</v>
      </c>
      <c r="H306" s="5" t="s">
        <v>225</v>
      </c>
      <c r="I306" s="5" t="s">
        <v>960</v>
      </c>
      <c r="J306" s="5" t="s">
        <v>961</v>
      </c>
      <c r="K306" s="5" t="s">
        <v>724</v>
      </c>
      <c r="L306" s="5" t="s">
        <v>92</v>
      </c>
      <c r="M306" s="5">
        <v>10774</v>
      </c>
      <c r="N306" s="5" t="s">
        <v>212</v>
      </c>
      <c r="O306" s="5">
        <v>8774.15</v>
      </c>
      <c r="P306" s="5" t="s">
        <v>212</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5" t="s">
        <v>213</v>
      </c>
      <c r="AE306" s="3">
        <v>45473</v>
      </c>
    </row>
    <row r="307" spans="1:31" x14ac:dyDescent="0.25">
      <c r="A307" s="5">
        <v>2024</v>
      </c>
      <c r="B307" s="3">
        <v>45383</v>
      </c>
      <c r="C307" s="3">
        <v>45473</v>
      </c>
      <c r="D307" s="5" t="s">
        <v>84</v>
      </c>
      <c r="E307" s="5">
        <v>159</v>
      </c>
      <c r="F307" s="5" t="s">
        <v>381</v>
      </c>
      <c r="G307" s="5" t="s">
        <v>382</v>
      </c>
      <c r="H307" s="5" t="s">
        <v>225</v>
      </c>
      <c r="I307" s="5" t="s">
        <v>962</v>
      </c>
      <c r="J307" s="5" t="s">
        <v>963</v>
      </c>
      <c r="K307" s="5" t="s">
        <v>760</v>
      </c>
      <c r="L307" s="5" t="s">
        <v>92</v>
      </c>
      <c r="M307" s="5">
        <v>9736</v>
      </c>
      <c r="N307" s="5" t="s">
        <v>212</v>
      </c>
      <c r="O307" s="5">
        <v>7959.38</v>
      </c>
      <c r="P307" s="5" t="s">
        <v>212</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5" t="s">
        <v>213</v>
      </c>
      <c r="AE307" s="3">
        <v>45473</v>
      </c>
    </row>
    <row r="308" spans="1:31" x14ac:dyDescent="0.25">
      <c r="A308" s="5">
        <v>2024</v>
      </c>
      <c r="B308" s="3">
        <v>45383</v>
      </c>
      <c r="C308" s="3">
        <v>45473</v>
      </c>
      <c r="D308" s="5" t="s">
        <v>84</v>
      </c>
      <c r="E308" s="5">
        <v>150</v>
      </c>
      <c r="F308" s="5" t="s">
        <v>383</v>
      </c>
      <c r="G308" s="5" t="s">
        <v>384</v>
      </c>
      <c r="H308" s="5" t="s">
        <v>225</v>
      </c>
      <c r="I308" s="5" t="s">
        <v>964</v>
      </c>
      <c r="J308" s="5" t="s">
        <v>505</v>
      </c>
      <c r="K308" s="5" t="s">
        <v>965</v>
      </c>
      <c r="L308" s="5" t="s">
        <v>91</v>
      </c>
      <c r="M308" s="5">
        <v>9736</v>
      </c>
      <c r="N308" s="5" t="s">
        <v>212</v>
      </c>
      <c r="O308" s="5">
        <v>7959.38</v>
      </c>
      <c r="P308" s="5" t="s">
        <v>212</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5" t="s">
        <v>213</v>
      </c>
      <c r="AE308" s="3">
        <v>45473</v>
      </c>
    </row>
    <row r="309" spans="1:31" x14ac:dyDescent="0.25">
      <c r="A309" s="5">
        <v>2024</v>
      </c>
      <c r="B309" s="3">
        <v>45383</v>
      </c>
      <c r="C309" s="3">
        <v>45473</v>
      </c>
      <c r="D309" s="5" t="s">
        <v>84</v>
      </c>
      <c r="E309" s="5">
        <v>150</v>
      </c>
      <c r="F309" s="5" t="s">
        <v>373</v>
      </c>
      <c r="G309" s="5" t="s">
        <v>374</v>
      </c>
      <c r="H309" s="5" t="s">
        <v>225</v>
      </c>
      <c r="I309" s="5" t="s">
        <v>966</v>
      </c>
      <c r="J309" s="5" t="s">
        <v>967</v>
      </c>
      <c r="K309" s="5" t="s">
        <v>449</v>
      </c>
      <c r="L309" s="5" t="s">
        <v>91</v>
      </c>
      <c r="M309" s="5">
        <v>9736</v>
      </c>
      <c r="N309" s="5" t="s">
        <v>212</v>
      </c>
      <c r="O309" s="5">
        <v>7959.38</v>
      </c>
      <c r="P309" s="5" t="s">
        <v>212</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5" t="s">
        <v>213</v>
      </c>
      <c r="AE309" s="3">
        <v>45473</v>
      </c>
    </row>
    <row r="310" spans="1:31" x14ac:dyDescent="0.25">
      <c r="A310" s="5">
        <v>2024</v>
      </c>
      <c r="B310" s="3">
        <v>45383</v>
      </c>
      <c r="C310" s="3">
        <v>45473</v>
      </c>
      <c r="D310" s="5" t="s">
        <v>84</v>
      </c>
      <c r="E310" s="5">
        <v>149</v>
      </c>
      <c r="F310" s="5" t="s">
        <v>385</v>
      </c>
      <c r="G310" s="5" t="s">
        <v>386</v>
      </c>
      <c r="H310" s="5" t="s">
        <v>225</v>
      </c>
      <c r="I310" s="5" t="s">
        <v>968</v>
      </c>
      <c r="J310" s="5" t="s">
        <v>969</v>
      </c>
      <c r="K310" s="5" t="s">
        <v>915</v>
      </c>
      <c r="L310" s="5" t="s">
        <v>91</v>
      </c>
      <c r="M310" s="5">
        <v>9307</v>
      </c>
      <c r="N310" s="5" t="s">
        <v>212</v>
      </c>
      <c r="O310" s="5">
        <v>7622.63</v>
      </c>
      <c r="P310" s="5" t="s">
        <v>212</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5" t="s">
        <v>213</v>
      </c>
      <c r="AE310" s="3">
        <v>45473</v>
      </c>
    </row>
    <row r="311" spans="1:31" x14ac:dyDescent="0.25">
      <c r="A311" s="5">
        <v>2024</v>
      </c>
      <c r="B311" s="3">
        <v>45383</v>
      </c>
      <c r="C311" s="3">
        <v>45473</v>
      </c>
      <c r="D311" s="5" t="s">
        <v>84</v>
      </c>
      <c r="E311" s="5">
        <v>149</v>
      </c>
      <c r="F311" s="5" t="s">
        <v>387</v>
      </c>
      <c r="G311" s="5" t="s">
        <v>387</v>
      </c>
      <c r="H311" s="5" t="s">
        <v>225</v>
      </c>
      <c r="I311" s="5" t="s">
        <v>970</v>
      </c>
      <c r="J311" s="5" t="s">
        <v>434</v>
      </c>
      <c r="K311" s="5" t="s">
        <v>449</v>
      </c>
      <c r="L311" s="5" t="s">
        <v>91</v>
      </c>
      <c r="M311" s="5">
        <v>9307</v>
      </c>
      <c r="N311" s="5" t="s">
        <v>212</v>
      </c>
      <c r="O311" s="5">
        <v>7622.63</v>
      </c>
      <c r="P311" s="5" t="s">
        <v>212</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5" t="s">
        <v>213</v>
      </c>
      <c r="AE311" s="3">
        <v>45473</v>
      </c>
    </row>
    <row r="312" spans="1:31" x14ac:dyDescent="0.25">
      <c r="A312" s="5">
        <v>2024</v>
      </c>
      <c r="B312" s="3">
        <v>45383</v>
      </c>
      <c r="C312" s="3">
        <v>45473</v>
      </c>
      <c r="D312" s="5" t="s">
        <v>84</v>
      </c>
      <c r="E312" s="5">
        <v>149</v>
      </c>
      <c r="F312" s="5" t="s">
        <v>387</v>
      </c>
      <c r="G312" s="5" t="s">
        <v>387</v>
      </c>
      <c r="H312" s="5" t="s">
        <v>225</v>
      </c>
      <c r="I312" s="5" t="s">
        <v>546</v>
      </c>
      <c r="J312" s="5" t="s">
        <v>971</v>
      </c>
      <c r="K312" s="5" t="s">
        <v>972</v>
      </c>
      <c r="L312" s="5" t="s">
        <v>92</v>
      </c>
      <c r="M312" s="5">
        <v>9307</v>
      </c>
      <c r="N312" s="5" t="s">
        <v>212</v>
      </c>
      <c r="O312" s="5">
        <v>7622.63</v>
      </c>
      <c r="P312" s="5" t="s">
        <v>212</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5" t="s">
        <v>213</v>
      </c>
      <c r="AE312" s="3">
        <v>45473</v>
      </c>
    </row>
    <row r="313" spans="1:31" x14ac:dyDescent="0.25">
      <c r="A313" s="5">
        <v>2024</v>
      </c>
      <c r="B313" s="3">
        <v>45383</v>
      </c>
      <c r="C313" s="3">
        <v>45473</v>
      </c>
      <c r="D313" s="5" t="s">
        <v>84</v>
      </c>
      <c r="E313" s="5">
        <v>149</v>
      </c>
      <c r="F313" s="5" t="s">
        <v>341</v>
      </c>
      <c r="G313" s="5" t="s">
        <v>342</v>
      </c>
      <c r="H313" s="5" t="s">
        <v>225</v>
      </c>
      <c r="I313" s="5" t="s">
        <v>435</v>
      </c>
      <c r="J313" s="5" t="s">
        <v>576</v>
      </c>
      <c r="K313" s="5" t="s">
        <v>503</v>
      </c>
      <c r="L313" s="5" t="s">
        <v>92</v>
      </c>
      <c r="M313" s="5">
        <v>9307</v>
      </c>
      <c r="N313" s="5" t="s">
        <v>212</v>
      </c>
      <c r="O313" s="5">
        <v>7622.63</v>
      </c>
      <c r="P313" s="5" t="s">
        <v>212</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5" t="s">
        <v>213</v>
      </c>
      <c r="AE313" s="3">
        <v>45473</v>
      </c>
    </row>
    <row r="314" spans="1:31" x14ac:dyDescent="0.25">
      <c r="A314" s="5">
        <v>2024</v>
      </c>
      <c r="B314" s="3">
        <v>45383</v>
      </c>
      <c r="C314" s="3">
        <v>45473</v>
      </c>
      <c r="D314" s="5" t="s">
        <v>84</v>
      </c>
      <c r="E314" s="5">
        <v>149</v>
      </c>
      <c r="F314" s="5" t="s">
        <v>388</v>
      </c>
      <c r="G314" s="5" t="s">
        <v>388</v>
      </c>
      <c r="H314" s="5" t="s">
        <v>225</v>
      </c>
      <c r="I314" s="5" t="s">
        <v>973</v>
      </c>
      <c r="J314" s="5" t="s">
        <v>503</v>
      </c>
      <c r="K314" s="5" t="s">
        <v>440</v>
      </c>
      <c r="L314" s="5" t="s">
        <v>92</v>
      </c>
      <c r="M314" s="5">
        <v>9307</v>
      </c>
      <c r="N314" s="5" t="s">
        <v>212</v>
      </c>
      <c r="O314" s="5">
        <v>7622.63</v>
      </c>
      <c r="P314" s="5" t="s">
        <v>212</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5" t="s">
        <v>213</v>
      </c>
      <c r="AE314" s="3">
        <v>45473</v>
      </c>
    </row>
    <row r="315" spans="1:31" x14ac:dyDescent="0.25">
      <c r="A315" s="5">
        <v>2024</v>
      </c>
      <c r="B315" s="3">
        <v>45383</v>
      </c>
      <c r="C315" s="3">
        <v>45473</v>
      </c>
      <c r="D315" s="5" t="s">
        <v>84</v>
      </c>
      <c r="E315" s="5">
        <v>149</v>
      </c>
      <c r="F315" s="5" t="s">
        <v>387</v>
      </c>
      <c r="G315" s="5" t="s">
        <v>387</v>
      </c>
      <c r="H315" s="5" t="s">
        <v>225</v>
      </c>
      <c r="I315" s="5" t="s">
        <v>974</v>
      </c>
      <c r="J315" s="5" t="s">
        <v>449</v>
      </c>
      <c r="K315" s="5" t="s">
        <v>859</v>
      </c>
      <c r="L315" s="5" t="s">
        <v>92</v>
      </c>
      <c r="M315" s="5">
        <v>9307</v>
      </c>
      <c r="N315" s="5" t="s">
        <v>212</v>
      </c>
      <c r="O315" s="5">
        <v>7622.63</v>
      </c>
      <c r="P315" s="5" t="s">
        <v>212</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5" t="s">
        <v>213</v>
      </c>
      <c r="AE315" s="3">
        <v>45473</v>
      </c>
    </row>
    <row r="316" spans="1:31" x14ac:dyDescent="0.25">
      <c r="A316" s="5">
        <v>2024</v>
      </c>
      <c r="B316" s="3">
        <v>45383</v>
      </c>
      <c r="C316" s="3">
        <v>45473</v>
      </c>
      <c r="D316" s="5" t="s">
        <v>84</v>
      </c>
      <c r="E316" s="5">
        <v>149</v>
      </c>
      <c r="F316" s="5" t="s">
        <v>389</v>
      </c>
      <c r="G316" s="5" t="s">
        <v>389</v>
      </c>
      <c r="H316" s="5" t="s">
        <v>225</v>
      </c>
      <c r="I316" s="5" t="s">
        <v>771</v>
      </c>
      <c r="J316" s="5" t="s">
        <v>530</v>
      </c>
      <c r="K316" s="5" t="s">
        <v>975</v>
      </c>
      <c r="L316" s="5" t="s">
        <v>91</v>
      </c>
      <c r="M316" s="5">
        <v>9307</v>
      </c>
      <c r="N316" s="5" t="s">
        <v>212</v>
      </c>
      <c r="O316" s="5">
        <v>7622.63</v>
      </c>
      <c r="P316" s="5" t="s">
        <v>212</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5" t="s">
        <v>213</v>
      </c>
      <c r="AE316" s="3">
        <v>45473</v>
      </c>
    </row>
    <row r="317" spans="1:31" x14ac:dyDescent="0.25">
      <c r="A317" s="5">
        <v>2024</v>
      </c>
      <c r="B317" s="3">
        <v>45383</v>
      </c>
      <c r="C317" s="3">
        <v>45473</v>
      </c>
      <c r="D317" s="5" t="s">
        <v>84</v>
      </c>
      <c r="E317" s="5">
        <v>149</v>
      </c>
      <c r="F317" s="5" t="s">
        <v>387</v>
      </c>
      <c r="G317" s="5" t="s">
        <v>387</v>
      </c>
      <c r="H317" s="5" t="s">
        <v>225</v>
      </c>
      <c r="I317" s="5" t="s">
        <v>976</v>
      </c>
      <c r="J317" s="5" t="s">
        <v>530</v>
      </c>
      <c r="K317" s="5" t="s">
        <v>515</v>
      </c>
      <c r="L317" s="5" t="s">
        <v>92</v>
      </c>
      <c r="M317" s="5">
        <v>9307</v>
      </c>
      <c r="N317" s="5" t="s">
        <v>212</v>
      </c>
      <c r="O317" s="5">
        <v>7622.63</v>
      </c>
      <c r="P317" s="5" t="s">
        <v>212</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5" t="s">
        <v>213</v>
      </c>
      <c r="AE317" s="3">
        <v>45473</v>
      </c>
    </row>
    <row r="318" spans="1:31" x14ac:dyDescent="0.25">
      <c r="A318" s="5">
        <v>2024</v>
      </c>
      <c r="B318" s="3">
        <v>45383</v>
      </c>
      <c r="C318" s="3">
        <v>45473</v>
      </c>
      <c r="D318" s="5" t="s">
        <v>84</v>
      </c>
      <c r="E318" s="5">
        <v>149</v>
      </c>
      <c r="F318" s="5" t="s">
        <v>390</v>
      </c>
      <c r="G318" s="5" t="s">
        <v>390</v>
      </c>
      <c r="H318" s="5" t="s">
        <v>225</v>
      </c>
      <c r="I318" s="5" t="s">
        <v>701</v>
      </c>
      <c r="J318" s="5" t="s">
        <v>566</v>
      </c>
      <c r="K318" s="5" t="s">
        <v>449</v>
      </c>
      <c r="L318" s="5" t="s">
        <v>92</v>
      </c>
      <c r="M318" s="5">
        <v>10342</v>
      </c>
      <c r="N318" s="5" t="s">
        <v>212</v>
      </c>
      <c r="O318" s="5">
        <v>8435.06</v>
      </c>
      <c r="P318" s="5" t="s">
        <v>212</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5" t="s">
        <v>213</v>
      </c>
      <c r="AE318" s="3">
        <v>45473</v>
      </c>
    </row>
    <row r="319" spans="1:31" x14ac:dyDescent="0.25">
      <c r="A319" s="5">
        <v>2024</v>
      </c>
      <c r="B319" s="3">
        <v>45383</v>
      </c>
      <c r="C319" s="3">
        <v>45473</v>
      </c>
      <c r="D319" s="5" t="s">
        <v>84</v>
      </c>
      <c r="E319" s="5">
        <v>149</v>
      </c>
      <c r="F319" s="5" t="s">
        <v>391</v>
      </c>
      <c r="G319" s="5" t="s">
        <v>391</v>
      </c>
      <c r="H319" s="5" t="s">
        <v>225</v>
      </c>
      <c r="I319" s="5" t="s">
        <v>977</v>
      </c>
      <c r="J319" s="5" t="s">
        <v>978</v>
      </c>
      <c r="K319" s="5" t="s">
        <v>979</v>
      </c>
      <c r="L319" s="5" t="s">
        <v>91</v>
      </c>
      <c r="M319" s="5">
        <v>9307</v>
      </c>
      <c r="N319" s="5" t="s">
        <v>212</v>
      </c>
      <c r="O319" s="5">
        <v>7622.63</v>
      </c>
      <c r="P319" s="5" t="s">
        <v>212</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5" t="s">
        <v>213</v>
      </c>
      <c r="AE319" s="3">
        <v>45473</v>
      </c>
    </row>
    <row r="320" spans="1:31" x14ac:dyDescent="0.25">
      <c r="A320" s="5">
        <v>2024</v>
      </c>
      <c r="B320" s="3">
        <v>45383</v>
      </c>
      <c r="C320" s="3">
        <v>45473</v>
      </c>
      <c r="D320" s="5" t="s">
        <v>84</v>
      </c>
      <c r="E320" s="5">
        <v>149</v>
      </c>
      <c r="F320" s="5" t="s">
        <v>392</v>
      </c>
      <c r="G320" s="5" t="s">
        <v>393</v>
      </c>
      <c r="H320" s="5" t="s">
        <v>225</v>
      </c>
      <c r="I320" s="5" t="s">
        <v>616</v>
      </c>
      <c r="J320" s="5" t="s">
        <v>712</v>
      </c>
      <c r="K320" s="5" t="s">
        <v>853</v>
      </c>
      <c r="L320" s="5" t="s">
        <v>92</v>
      </c>
      <c r="M320" s="5">
        <v>9307</v>
      </c>
      <c r="N320" s="5" t="s">
        <v>212</v>
      </c>
      <c r="O320" s="5">
        <v>7622.63</v>
      </c>
      <c r="P320" s="5" t="s">
        <v>212</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5" t="s">
        <v>213</v>
      </c>
      <c r="AE320" s="3">
        <v>45473</v>
      </c>
    </row>
    <row r="321" spans="1:31" x14ac:dyDescent="0.25">
      <c r="A321" s="5">
        <v>2024</v>
      </c>
      <c r="B321" s="3">
        <v>45383</v>
      </c>
      <c r="C321" s="3">
        <v>45473</v>
      </c>
      <c r="D321" s="5" t="s">
        <v>84</v>
      </c>
      <c r="E321" s="5">
        <v>149</v>
      </c>
      <c r="F321" s="5" t="s">
        <v>387</v>
      </c>
      <c r="G321" s="5" t="s">
        <v>387</v>
      </c>
      <c r="H321" s="5" t="s">
        <v>225</v>
      </c>
      <c r="I321" s="5" t="s">
        <v>980</v>
      </c>
      <c r="J321" s="5" t="s">
        <v>880</v>
      </c>
      <c r="K321" s="5" t="s">
        <v>981</v>
      </c>
      <c r="L321" s="5" t="s">
        <v>92</v>
      </c>
      <c r="M321" s="5">
        <v>9307</v>
      </c>
      <c r="N321" s="5" t="s">
        <v>212</v>
      </c>
      <c r="O321" s="5">
        <v>7622.63</v>
      </c>
      <c r="P321" s="5" t="s">
        <v>212</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5" t="s">
        <v>213</v>
      </c>
      <c r="AE321" s="3">
        <v>45473</v>
      </c>
    </row>
    <row r="322" spans="1:31" x14ac:dyDescent="0.25">
      <c r="A322" s="5">
        <v>2024</v>
      </c>
      <c r="B322" s="3">
        <v>45383</v>
      </c>
      <c r="C322" s="3">
        <v>45473</v>
      </c>
      <c r="D322" s="5" t="s">
        <v>84</v>
      </c>
      <c r="E322" s="5">
        <v>149</v>
      </c>
      <c r="F322" s="5" t="s">
        <v>394</v>
      </c>
      <c r="G322" s="5" t="s">
        <v>395</v>
      </c>
      <c r="H322" s="5" t="s">
        <v>225</v>
      </c>
      <c r="I322" s="5" t="s">
        <v>982</v>
      </c>
      <c r="J322" s="5" t="s">
        <v>889</v>
      </c>
      <c r="K322" s="5" t="s">
        <v>983</v>
      </c>
      <c r="L322" s="5" t="s">
        <v>91</v>
      </c>
      <c r="M322" s="5">
        <v>9307</v>
      </c>
      <c r="N322" s="5" t="s">
        <v>212</v>
      </c>
      <c r="O322" s="5">
        <v>7622.63</v>
      </c>
      <c r="P322" s="5" t="s">
        <v>212</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5" t="s">
        <v>213</v>
      </c>
      <c r="AE322" s="3">
        <v>45473</v>
      </c>
    </row>
    <row r="323" spans="1:31" x14ac:dyDescent="0.25">
      <c r="A323" s="5">
        <v>2024</v>
      </c>
      <c r="B323" s="3">
        <v>45383</v>
      </c>
      <c r="C323" s="3">
        <v>45473</v>
      </c>
      <c r="D323" s="5" t="s">
        <v>84</v>
      </c>
      <c r="E323" s="5">
        <v>149</v>
      </c>
      <c r="F323" s="5" t="s">
        <v>387</v>
      </c>
      <c r="G323" s="5" t="s">
        <v>387</v>
      </c>
      <c r="H323" s="5" t="s">
        <v>225</v>
      </c>
      <c r="I323" s="5" t="s">
        <v>984</v>
      </c>
      <c r="J323" s="5" t="s">
        <v>598</v>
      </c>
      <c r="K323" s="5" t="s">
        <v>440</v>
      </c>
      <c r="L323" s="5" t="s">
        <v>92</v>
      </c>
      <c r="M323" s="5">
        <v>9307</v>
      </c>
      <c r="N323" s="5" t="s">
        <v>212</v>
      </c>
      <c r="O323" s="5">
        <v>7622.63</v>
      </c>
      <c r="P323" s="5" t="s">
        <v>212</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5" t="s">
        <v>213</v>
      </c>
      <c r="AE323" s="3">
        <v>45473</v>
      </c>
    </row>
    <row r="324" spans="1:31" x14ac:dyDescent="0.25">
      <c r="A324" s="5">
        <v>2024</v>
      </c>
      <c r="B324" s="3">
        <v>45383</v>
      </c>
      <c r="C324" s="3">
        <v>45473</v>
      </c>
      <c r="D324" s="5" t="s">
        <v>84</v>
      </c>
      <c r="E324" s="5">
        <v>149</v>
      </c>
      <c r="F324" s="5" t="s">
        <v>391</v>
      </c>
      <c r="G324" s="5" t="s">
        <v>391</v>
      </c>
      <c r="H324" s="5" t="s">
        <v>225</v>
      </c>
      <c r="I324" s="5" t="s">
        <v>985</v>
      </c>
      <c r="J324" s="5" t="s">
        <v>986</v>
      </c>
      <c r="K324" s="5" t="s">
        <v>436</v>
      </c>
      <c r="L324" s="5" t="s">
        <v>92</v>
      </c>
      <c r="M324" s="5">
        <v>10342</v>
      </c>
      <c r="N324" s="5" t="s">
        <v>212</v>
      </c>
      <c r="O324" s="5">
        <v>8435.06</v>
      </c>
      <c r="P324" s="5" t="s">
        <v>212</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5" t="s">
        <v>213</v>
      </c>
      <c r="AE324" s="3">
        <v>45473</v>
      </c>
    </row>
    <row r="325" spans="1:31" x14ac:dyDescent="0.25">
      <c r="A325" s="5">
        <v>2024</v>
      </c>
      <c r="B325" s="3">
        <v>45383</v>
      </c>
      <c r="C325" s="3">
        <v>45473</v>
      </c>
      <c r="D325" s="5" t="s">
        <v>84</v>
      </c>
      <c r="E325" s="5">
        <v>149</v>
      </c>
      <c r="F325" s="5" t="s">
        <v>394</v>
      </c>
      <c r="G325" s="5" t="s">
        <v>395</v>
      </c>
      <c r="H325" s="5" t="s">
        <v>225</v>
      </c>
      <c r="I325" s="5" t="s">
        <v>499</v>
      </c>
      <c r="J325" s="5" t="s">
        <v>498</v>
      </c>
      <c r="K325" s="5" t="s">
        <v>627</v>
      </c>
      <c r="L325" s="5" t="s">
        <v>91</v>
      </c>
      <c r="M325" s="5">
        <v>9307</v>
      </c>
      <c r="N325" s="5" t="s">
        <v>212</v>
      </c>
      <c r="O325" s="5">
        <v>7622.63</v>
      </c>
      <c r="P325" s="5" t="s">
        <v>212</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5" t="s">
        <v>213</v>
      </c>
      <c r="AE325" s="3">
        <v>45473</v>
      </c>
    </row>
    <row r="326" spans="1:31" x14ac:dyDescent="0.25">
      <c r="A326" s="5">
        <v>2024</v>
      </c>
      <c r="B326" s="3">
        <v>45383</v>
      </c>
      <c r="C326" s="3">
        <v>45473</v>
      </c>
      <c r="D326" s="5" t="s">
        <v>84</v>
      </c>
      <c r="E326" s="5">
        <v>149</v>
      </c>
      <c r="F326" s="5" t="s">
        <v>387</v>
      </c>
      <c r="G326" s="5" t="s">
        <v>387</v>
      </c>
      <c r="H326" s="5" t="s">
        <v>225</v>
      </c>
      <c r="I326" s="5" t="s">
        <v>987</v>
      </c>
      <c r="J326" s="5" t="s">
        <v>440</v>
      </c>
      <c r="K326" s="5" t="s">
        <v>451</v>
      </c>
      <c r="L326" s="5" t="s">
        <v>92</v>
      </c>
      <c r="M326" s="5">
        <v>9307</v>
      </c>
      <c r="N326" s="5" t="s">
        <v>212</v>
      </c>
      <c r="O326" s="5">
        <v>7622.63</v>
      </c>
      <c r="P326" s="5" t="s">
        <v>212</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5" t="s">
        <v>213</v>
      </c>
      <c r="AE326" s="3">
        <v>45473</v>
      </c>
    </row>
    <row r="327" spans="1:31" x14ac:dyDescent="0.25">
      <c r="A327" s="5">
        <v>2024</v>
      </c>
      <c r="B327" s="3">
        <v>45383</v>
      </c>
      <c r="C327" s="3">
        <v>45473</v>
      </c>
      <c r="D327" s="5" t="s">
        <v>84</v>
      </c>
      <c r="E327" s="5">
        <v>149</v>
      </c>
      <c r="F327" s="5" t="s">
        <v>385</v>
      </c>
      <c r="G327" s="5" t="s">
        <v>386</v>
      </c>
      <c r="H327" s="5" t="s">
        <v>225</v>
      </c>
      <c r="I327" s="5" t="s">
        <v>988</v>
      </c>
      <c r="J327" s="5" t="s">
        <v>440</v>
      </c>
      <c r="K327" s="5" t="s">
        <v>451</v>
      </c>
      <c r="L327" s="5" t="s">
        <v>91</v>
      </c>
      <c r="M327" s="5">
        <v>9307</v>
      </c>
      <c r="N327" s="5" t="s">
        <v>212</v>
      </c>
      <c r="O327" s="5">
        <v>7622.63</v>
      </c>
      <c r="P327" s="5" t="s">
        <v>212</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5" t="s">
        <v>213</v>
      </c>
      <c r="AE327" s="3">
        <v>45473</v>
      </c>
    </row>
    <row r="328" spans="1:31" x14ac:dyDescent="0.25">
      <c r="A328" s="5">
        <v>2024</v>
      </c>
      <c r="B328" s="3">
        <v>45383</v>
      </c>
      <c r="C328" s="3">
        <v>45473</v>
      </c>
      <c r="D328" s="5" t="s">
        <v>84</v>
      </c>
      <c r="E328" s="5">
        <v>149</v>
      </c>
      <c r="F328" s="5" t="s">
        <v>390</v>
      </c>
      <c r="G328" s="5" t="s">
        <v>390</v>
      </c>
      <c r="H328" s="5" t="s">
        <v>225</v>
      </c>
      <c r="I328" s="5" t="s">
        <v>989</v>
      </c>
      <c r="J328" s="5" t="s">
        <v>990</v>
      </c>
      <c r="K328" s="5" t="s">
        <v>991</v>
      </c>
      <c r="L328" s="5" t="s">
        <v>92</v>
      </c>
      <c r="M328" s="5">
        <v>10342</v>
      </c>
      <c r="N328" s="5" t="s">
        <v>212</v>
      </c>
      <c r="O328" s="5">
        <v>8435.06</v>
      </c>
      <c r="P328" s="5" t="s">
        <v>212</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5" t="s">
        <v>213</v>
      </c>
      <c r="AE328" s="3">
        <v>45473</v>
      </c>
    </row>
    <row r="329" spans="1:31" x14ac:dyDescent="0.25">
      <c r="A329" s="5">
        <v>2024</v>
      </c>
      <c r="B329" s="3">
        <v>45383</v>
      </c>
      <c r="C329" s="3">
        <v>45473</v>
      </c>
      <c r="D329" s="5" t="s">
        <v>84</v>
      </c>
      <c r="E329" s="5">
        <v>149</v>
      </c>
      <c r="F329" s="5" t="s">
        <v>387</v>
      </c>
      <c r="G329" s="5" t="s">
        <v>387</v>
      </c>
      <c r="H329" s="5" t="s">
        <v>225</v>
      </c>
      <c r="I329" s="5" t="s">
        <v>992</v>
      </c>
      <c r="J329" s="5" t="s">
        <v>993</v>
      </c>
      <c r="K329" s="5" t="s">
        <v>659</v>
      </c>
      <c r="L329" s="5" t="s">
        <v>91</v>
      </c>
      <c r="M329" s="5">
        <v>10342</v>
      </c>
      <c r="N329" s="5" t="s">
        <v>212</v>
      </c>
      <c r="O329" s="5">
        <v>8435.06</v>
      </c>
      <c r="P329" s="5" t="s">
        <v>212</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5" t="s">
        <v>213</v>
      </c>
      <c r="AE329" s="3">
        <v>45473</v>
      </c>
    </row>
    <row r="330" spans="1:31" x14ac:dyDescent="0.25">
      <c r="A330" s="5">
        <v>2024</v>
      </c>
      <c r="B330" s="3">
        <v>45383</v>
      </c>
      <c r="C330" s="3">
        <v>45473</v>
      </c>
      <c r="D330" s="5" t="s">
        <v>84</v>
      </c>
      <c r="E330" s="5">
        <v>149</v>
      </c>
      <c r="F330" s="5" t="s">
        <v>396</v>
      </c>
      <c r="G330" s="5" t="s">
        <v>397</v>
      </c>
      <c r="H330" s="5" t="s">
        <v>225</v>
      </c>
      <c r="I330" s="5" t="s">
        <v>994</v>
      </c>
      <c r="J330" s="5" t="s">
        <v>747</v>
      </c>
      <c r="K330" s="5" t="s">
        <v>993</v>
      </c>
      <c r="L330" s="5" t="s">
        <v>92</v>
      </c>
      <c r="M330" s="5">
        <v>9307</v>
      </c>
      <c r="N330" s="5" t="s">
        <v>212</v>
      </c>
      <c r="O330" s="5">
        <v>7622.63</v>
      </c>
      <c r="P330" s="5" t="s">
        <v>212</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5" t="s">
        <v>213</v>
      </c>
      <c r="AE330" s="3">
        <v>45473</v>
      </c>
    </row>
    <row r="331" spans="1:31" x14ac:dyDescent="0.25">
      <c r="A331" s="5">
        <v>2024</v>
      </c>
      <c r="B331" s="3">
        <v>45383</v>
      </c>
      <c r="C331" s="3">
        <v>45473</v>
      </c>
      <c r="D331" s="5" t="s">
        <v>84</v>
      </c>
      <c r="E331" s="5">
        <v>140</v>
      </c>
      <c r="F331" s="5" t="s">
        <v>390</v>
      </c>
      <c r="G331" s="5" t="s">
        <v>390</v>
      </c>
      <c r="H331" s="5" t="s">
        <v>225</v>
      </c>
      <c r="I331" s="5" t="s">
        <v>995</v>
      </c>
      <c r="J331" s="5" t="s">
        <v>558</v>
      </c>
      <c r="K331" s="5" t="s">
        <v>859</v>
      </c>
      <c r="L331" s="5" t="s">
        <v>92</v>
      </c>
      <c r="M331" s="5">
        <v>9307</v>
      </c>
      <c r="N331" s="5" t="s">
        <v>212</v>
      </c>
      <c r="O331" s="5">
        <v>7622.63</v>
      </c>
      <c r="P331" s="5" t="s">
        <v>212</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5" t="s">
        <v>213</v>
      </c>
      <c r="AE331" s="3">
        <v>45473</v>
      </c>
    </row>
    <row r="332" spans="1:31" x14ac:dyDescent="0.25">
      <c r="A332" s="5">
        <v>2024</v>
      </c>
      <c r="B332" s="3">
        <v>45383</v>
      </c>
      <c r="C332" s="3">
        <v>45473</v>
      </c>
      <c r="D332" s="5" t="s">
        <v>84</v>
      </c>
      <c r="E332" s="5">
        <v>140</v>
      </c>
      <c r="F332" s="5" t="s">
        <v>390</v>
      </c>
      <c r="G332" s="5" t="s">
        <v>390</v>
      </c>
      <c r="H332" s="5" t="s">
        <v>225</v>
      </c>
      <c r="I332" s="5" t="s">
        <v>996</v>
      </c>
      <c r="J332" s="5" t="s">
        <v>912</v>
      </c>
      <c r="K332" s="5" t="s">
        <v>753</v>
      </c>
      <c r="L332" s="5" t="s">
        <v>92</v>
      </c>
      <c r="M332" s="5">
        <v>9307</v>
      </c>
      <c r="N332" s="5" t="s">
        <v>212</v>
      </c>
      <c r="O332" s="5">
        <v>7622.63</v>
      </c>
      <c r="P332" s="5" t="s">
        <v>212</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5" t="s">
        <v>213</v>
      </c>
      <c r="AE332" s="3">
        <v>45473</v>
      </c>
    </row>
    <row r="333" spans="1:31" x14ac:dyDescent="0.25">
      <c r="A333" s="5">
        <v>2024</v>
      </c>
      <c r="B333" s="3">
        <v>45383</v>
      </c>
      <c r="C333" s="3">
        <v>45473</v>
      </c>
      <c r="D333" s="5" t="s">
        <v>84</v>
      </c>
      <c r="E333" s="5">
        <v>140</v>
      </c>
      <c r="F333" s="5" t="s">
        <v>390</v>
      </c>
      <c r="G333" s="5" t="s">
        <v>390</v>
      </c>
      <c r="H333" s="5" t="s">
        <v>225</v>
      </c>
      <c r="I333" s="5" t="s">
        <v>997</v>
      </c>
      <c r="J333" s="5" t="s">
        <v>530</v>
      </c>
      <c r="K333" s="5" t="s">
        <v>451</v>
      </c>
      <c r="L333" s="5" t="s">
        <v>92</v>
      </c>
      <c r="M333" s="5">
        <v>9307</v>
      </c>
      <c r="N333" s="5" t="s">
        <v>212</v>
      </c>
      <c r="O333" s="5">
        <v>7622.63</v>
      </c>
      <c r="P333" s="5" t="s">
        <v>212</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5" t="s">
        <v>213</v>
      </c>
      <c r="AE333" s="3">
        <v>45473</v>
      </c>
    </row>
    <row r="334" spans="1:31" x14ac:dyDescent="0.25">
      <c r="A334" s="5">
        <v>2024</v>
      </c>
      <c r="B334" s="3">
        <v>45383</v>
      </c>
      <c r="C334" s="3">
        <v>45473</v>
      </c>
      <c r="D334" s="5" t="s">
        <v>84</v>
      </c>
      <c r="E334" s="5">
        <v>140</v>
      </c>
      <c r="F334" s="5" t="s">
        <v>390</v>
      </c>
      <c r="G334" s="5" t="s">
        <v>390</v>
      </c>
      <c r="H334" s="5" t="s">
        <v>225</v>
      </c>
      <c r="I334" s="5" t="s">
        <v>998</v>
      </c>
      <c r="J334" s="5" t="s">
        <v>999</v>
      </c>
      <c r="K334" s="5" t="s">
        <v>530</v>
      </c>
      <c r="L334" s="5" t="s">
        <v>92</v>
      </c>
      <c r="M334" s="5">
        <v>9307</v>
      </c>
      <c r="N334" s="5" t="s">
        <v>212</v>
      </c>
      <c r="O334" s="5">
        <v>7622.63</v>
      </c>
      <c r="P334" s="5" t="s">
        <v>212</v>
      </c>
      <c r="Q334" s="10" t="str">
        <f ca="1">HYPERLINK("#"&amp;CELL("direccion",Tabla_471065!A330),"327")</f>
        <v>327</v>
      </c>
      <c r="R334" s="10" t="str">
        <f ca="1">HYPERLINK("#"&amp;CELL("direccion",Tabla_471039!A330),"327")</f>
        <v>327</v>
      </c>
      <c r="S334" s="10" t="str">
        <f ca="1">HYPERLINK("#"&amp;CELL("direccion",Tabla_471067!A330),"327")</f>
        <v>327</v>
      </c>
      <c r="T334" s="10" t="str">
        <f ca="1">HYPERLINK("#"&amp;CELL("direccion",Tabla_471023!A330),"327")</f>
        <v>327</v>
      </c>
      <c r="U334" s="10" t="str">
        <f ca="1">HYPERLINK("#"&amp;CELL("direccion",Tabla_471047!A330),"327")</f>
        <v>327</v>
      </c>
      <c r="V334" s="10" t="str">
        <f ca="1">HYPERLINK("#"&amp;CELL("direccion",Tabla_471030!A330),"327")</f>
        <v>327</v>
      </c>
      <c r="W334" s="10" t="str">
        <f ca="1">HYPERLINK("#"&amp;CELL("direccion",Tabla_471041!A330),"327")</f>
        <v>327</v>
      </c>
      <c r="X334" s="10" t="str">
        <f ca="1">HYPERLINK("#"&amp;CELL("direccion",Tabla_471031!A330),"327")</f>
        <v>327</v>
      </c>
      <c r="Y334" s="10" t="str">
        <f ca="1">HYPERLINK("#"&amp;CELL("direccion",Tabla_471032!A330),"327")</f>
        <v>327</v>
      </c>
      <c r="Z334" s="10" t="str">
        <f ca="1">HYPERLINK("#"&amp;CELL("direccion",Tabla_471059!A330),"327")</f>
        <v>327</v>
      </c>
      <c r="AA334" s="10" t="str">
        <f ca="1">HYPERLINK("#"&amp;CELL("direccion",Tabla_471071!A330),"327")</f>
        <v>327</v>
      </c>
      <c r="AB334" s="10" t="str">
        <f ca="1">HYPERLINK("#"&amp;CELL("direccion",Tabla_471062!A330),"327")</f>
        <v>327</v>
      </c>
      <c r="AC334" s="10" t="str">
        <f ca="1">HYPERLINK("#"&amp;CELL("direccion",Tabla_471074!A330),"327")</f>
        <v>327</v>
      </c>
      <c r="AD334" s="5" t="s">
        <v>213</v>
      </c>
      <c r="AE334" s="3">
        <v>45473</v>
      </c>
    </row>
    <row r="335" spans="1:31" x14ac:dyDescent="0.25">
      <c r="A335" s="5">
        <v>2024</v>
      </c>
      <c r="B335" s="3">
        <v>45383</v>
      </c>
      <c r="C335" s="3">
        <v>45473</v>
      </c>
      <c r="D335" s="5" t="s">
        <v>84</v>
      </c>
      <c r="E335" s="5">
        <v>140</v>
      </c>
      <c r="F335" s="5" t="s">
        <v>390</v>
      </c>
      <c r="G335" s="5" t="s">
        <v>390</v>
      </c>
      <c r="H335" s="5" t="s">
        <v>225</v>
      </c>
      <c r="I335" s="5" t="s">
        <v>711</v>
      </c>
      <c r="J335" s="5" t="s">
        <v>497</v>
      </c>
      <c r="K335" s="5" t="s">
        <v>1000</v>
      </c>
      <c r="L335" s="5" t="s">
        <v>91</v>
      </c>
      <c r="M335" s="5">
        <v>9307</v>
      </c>
      <c r="N335" s="5" t="s">
        <v>212</v>
      </c>
      <c r="O335" s="5">
        <v>7622.63</v>
      </c>
      <c r="P335" s="5" t="s">
        <v>212</v>
      </c>
      <c r="Q335" s="10" t="str">
        <f ca="1">HYPERLINK("#"&amp;CELL("direccion",Tabla_471065!A331),"328")</f>
        <v>328</v>
      </c>
      <c r="R335" s="10" t="str">
        <f ca="1">HYPERLINK("#"&amp;CELL("direccion",Tabla_471039!A331),"328")</f>
        <v>328</v>
      </c>
      <c r="S335" s="10" t="str">
        <f ca="1">HYPERLINK("#"&amp;CELL("direccion",Tabla_471067!A331),"328")</f>
        <v>328</v>
      </c>
      <c r="T335" s="10" t="str">
        <f ca="1">HYPERLINK("#"&amp;CELL("direccion",Tabla_471023!A331),"328")</f>
        <v>328</v>
      </c>
      <c r="U335" s="10" t="str">
        <f ca="1">HYPERLINK("#"&amp;CELL("direccion",Tabla_471047!A331),"328")</f>
        <v>328</v>
      </c>
      <c r="V335" s="10" t="str">
        <f ca="1">HYPERLINK("#"&amp;CELL("direccion",Tabla_471030!A331),"328")</f>
        <v>328</v>
      </c>
      <c r="W335" s="10" t="str">
        <f ca="1">HYPERLINK("#"&amp;CELL("direccion",Tabla_471041!A331),"328")</f>
        <v>328</v>
      </c>
      <c r="X335" s="10" t="str">
        <f ca="1">HYPERLINK("#"&amp;CELL("direccion",Tabla_471031!A331),"328")</f>
        <v>328</v>
      </c>
      <c r="Y335" s="10" t="str">
        <f ca="1">HYPERLINK("#"&amp;CELL("direccion",Tabla_471032!A331),"328")</f>
        <v>328</v>
      </c>
      <c r="Z335" s="10" t="str">
        <f ca="1">HYPERLINK("#"&amp;CELL("direccion",Tabla_471059!A331),"328")</f>
        <v>328</v>
      </c>
      <c r="AA335" s="10" t="str">
        <f ca="1">HYPERLINK("#"&amp;CELL("direccion",Tabla_471071!A331),"328")</f>
        <v>328</v>
      </c>
      <c r="AB335" s="10" t="str">
        <f ca="1">HYPERLINK("#"&amp;CELL("direccion",Tabla_471062!A331),"328")</f>
        <v>328</v>
      </c>
      <c r="AC335" s="10" t="str">
        <f ca="1">HYPERLINK("#"&amp;CELL("direccion",Tabla_471074!A331),"328")</f>
        <v>328</v>
      </c>
      <c r="AD335" s="5" t="s">
        <v>213</v>
      </c>
      <c r="AE335" s="3">
        <v>45473</v>
      </c>
    </row>
    <row r="336" spans="1:31" x14ac:dyDescent="0.25">
      <c r="A336" s="5">
        <v>2024</v>
      </c>
      <c r="B336" s="3">
        <v>45383</v>
      </c>
      <c r="C336" s="3">
        <v>45473</v>
      </c>
      <c r="D336" s="5" t="s">
        <v>84</v>
      </c>
      <c r="E336" s="5">
        <v>139</v>
      </c>
      <c r="F336" s="5" t="s">
        <v>398</v>
      </c>
      <c r="G336" s="5" t="s">
        <v>399</v>
      </c>
      <c r="H336" s="5" t="s">
        <v>225</v>
      </c>
      <c r="I336" s="5" t="s">
        <v>1001</v>
      </c>
      <c r="J336" s="5" t="s">
        <v>1002</v>
      </c>
      <c r="K336" s="5" t="s">
        <v>513</v>
      </c>
      <c r="L336" s="5" t="s">
        <v>91</v>
      </c>
      <c r="M336" s="5">
        <v>9927</v>
      </c>
      <c r="N336" s="5" t="s">
        <v>212</v>
      </c>
      <c r="O336" s="5">
        <v>8109.3</v>
      </c>
      <c r="P336" s="5" t="s">
        <v>212</v>
      </c>
      <c r="Q336" s="10" t="str">
        <f ca="1">HYPERLINK("#"&amp;CELL("direccion",Tabla_471065!A332),"329")</f>
        <v>329</v>
      </c>
      <c r="R336" s="10" t="str">
        <f ca="1">HYPERLINK("#"&amp;CELL("direccion",Tabla_471039!A332),"329")</f>
        <v>329</v>
      </c>
      <c r="S336" s="10" t="str">
        <f ca="1">HYPERLINK("#"&amp;CELL("direccion",Tabla_471067!A332),"329")</f>
        <v>329</v>
      </c>
      <c r="T336" s="10" t="str">
        <f ca="1">HYPERLINK("#"&amp;CELL("direccion",Tabla_471023!A332),"329")</f>
        <v>329</v>
      </c>
      <c r="U336" s="10" t="str">
        <f ca="1">HYPERLINK("#"&amp;CELL("direccion",Tabla_471047!A332),"329")</f>
        <v>329</v>
      </c>
      <c r="V336" s="10" t="str">
        <f ca="1">HYPERLINK("#"&amp;CELL("direccion",Tabla_471030!A332),"329")</f>
        <v>329</v>
      </c>
      <c r="W336" s="10" t="str">
        <f ca="1">HYPERLINK("#"&amp;CELL("direccion",Tabla_471041!A332),"329")</f>
        <v>329</v>
      </c>
      <c r="X336" s="10" t="str">
        <f ca="1">HYPERLINK("#"&amp;CELL("direccion",Tabla_471031!A332),"329")</f>
        <v>329</v>
      </c>
      <c r="Y336" s="10" t="str">
        <f ca="1">HYPERLINK("#"&amp;CELL("direccion",Tabla_471032!A332),"329")</f>
        <v>329</v>
      </c>
      <c r="Z336" s="10" t="str">
        <f ca="1">HYPERLINK("#"&amp;CELL("direccion",Tabla_471059!A332),"329")</f>
        <v>329</v>
      </c>
      <c r="AA336" s="10" t="str">
        <f ca="1">HYPERLINK("#"&amp;CELL("direccion",Tabla_471071!A332),"329")</f>
        <v>329</v>
      </c>
      <c r="AB336" s="10" t="str">
        <f ca="1">HYPERLINK("#"&amp;CELL("direccion",Tabla_471062!A332),"329")</f>
        <v>329</v>
      </c>
      <c r="AC336" s="10" t="str">
        <f ca="1">HYPERLINK("#"&amp;CELL("direccion",Tabla_471074!A332),"329")</f>
        <v>329</v>
      </c>
      <c r="AD336" s="5" t="s">
        <v>213</v>
      </c>
      <c r="AE336" s="3">
        <v>45473</v>
      </c>
    </row>
    <row r="337" spans="1:31" x14ac:dyDescent="0.25">
      <c r="A337" s="5">
        <v>2024</v>
      </c>
      <c r="B337" s="3">
        <v>45383</v>
      </c>
      <c r="C337" s="3">
        <v>45473</v>
      </c>
      <c r="D337" s="5" t="s">
        <v>84</v>
      </c>
      <c r="E337" s="5">
        <v>139</v>
      </c>
      <c r="F337" s="5" t="s">
        <v>398</v>
      </c>
      <c r="G337" s="5" t="s">
        <v>399</v>
      </c>
      <c r="H337" s="5" t="s">
        <v>225</v>
      </c>
      <c r="I337" s="5" t="s">
        <v>1003</v>
      </c>
      <c r="J337" s="5" t="s">
        <v>745</v>
      </c>
      <c r="K337" s="5" t="s">
        <v>479</v>
      </c>
      <c r="L337" s="5" t="s">
        <v>92</v>
      </c>
      <c r="M337" s="5">
        <v>8893</v>
      </c>
      <c r="N337" s="5" t="s">
        <v>212</v>
      </c>
      <c r="O337" s="5">
        <v>7297.66</v>
      </c>
      <c r="P337" s="5" t="s">
        <v>212</v>
      </c>
      <c r="Q337" s="10" t="str">
        <f ca="1">HYPERLINK("#"&amp;CELL("direccion",Tabla_471065!A333),"330")</f>
        <v>330</v>
      </c>
      <c r="R337" s="10" t="str">
        <f ca="1">HYPERLINK("#"&amp;CELL("direccion",Tabla_471039!A333),"330")</f>
        <v>330</v>
      </c>
      <c r="S337" s="10" t="str">
        <f ca="1">HYPERLINK("#"&amp;CELL("direccion",Tabla_471067!A333),"330")</f>
        <v>330</v>
      </c>
      <c r="T337" s="10" t="str">
        <f ca="1">HYPERLINK("#"&amp;CELL("direccion",Tabla_471023!A333),"330")</f>
        <v>330</v>
      </c>
      <c r="U337" s="10" t="str">
        <f ca="1">HYPERLINK("#"&amp;CELL("direccion",Tabla_471047!A333),"330")</f>
        <v>330</v>
      </c>
      <c r="V337" s="10" t="str">
        <f ca="1">HYPERLINK("#"&amp;CELL("direccion",Tabla_471030!A333),"330")</f>
        <v>330</v>
      </c>
      <c r="W337" s="10" t="str">
        <f ca="1">HYPERLINK("#"&amp;CELL("direccion",Tabla_471041!A333),"330")</f>
        <v>330</v>
      </c>
      <c r="X337" s="10" t="str">
        <f ca="1">HYPERLINK("#"&amp;CELL("direccion",Tabla_471031!A333),"330")</f>
        <v>330</v>
      </c>
      <c r="Y337" s="10" t="str">
        <f ca="1">HYPERLINK("#"&amp;CELL("direccion",Tabla_471032!A333),"330")</f>
        <v>330</v>
      </c>
      <c r="Z337" s="10" t="str">
        <f ca="1">HYPERLINK("#"&amp;CELL("direccion",Tabla_471059!A333),"330")</f>
        <v>330</v>
      </c>
      <c r="AA337" s="10" t="str">
        <f ca="1">HYPERLINK("#"&amp;CELL("direccion",Tabla_471071!A333),"330")</f>
        <v>330</v>
      </c>
      <c r="AB337" s="10" t="str">
        <f ca="1">HYPERLINK("#"&amp;CELL("direccion",Tabla_471062!A333),"330")</f>
        <v>330</v>
      </c>
      <c r="AC337" s="10" t="str">
        <f ca="1">HYPERLINK("#"&amp;CELL("direccion",Tabla_471074!A333),"330")</f>
        <v>330</v>
      </c>
      <c r="AD337" s="5" t="s">
        <v>213</v>
      </c>
      <c r="AE337" s="3">
        <v>45473</v>
      </c>
    </row>
    <row r="338" spans="1:31" x14ac:dyDescent="0.25">
      <c r="A338" s="5">
        <v>2024</v>
      </c>
      <c r="B338" s="3">
        <v>45383</v>
      </c>
      <c r="C338" s="3">
        <v>45473</v>
      </c>
      <c r="D338" s="5" t="s">
        <v>84</v>
      </c>
      <c r="E338" s="5">
        <v>139</v>
      </c>
      <c r="F338" s="5" t="s">
        <v>398</v>
      </c>
      <c r="G338" s="5" t="s">
        <v>399</v>
      </c>
      <c r="H338" s="5" t="s">
        <v>225</v>
      </c>
      <c r="I338" s="5" t="s">
        <v>1004</v>
      </c>
      <c r="J338" s="5" t="s">
        <v>1005</v>
      </c>
      <c r="K338" s="5" t="s">
        <v>497</v>
      </c>
      <c r="L338" s="5" t="s">
        <v>92</v>
      </c>
      <c r="M338" s="5">
        <v>9927</v>
      </c>
      <c r="N338" s="5" t="s">
        <v>212</v>
      </c>
      <c r="O338" s="5">
        <v>8109.3</v>
      </c>
      <c r="P338" s="5" t="s">
        <v>212</v>
      </c>
      <c r="Q338" s="10" t="str">
        <f ca="1">HYPERLINK("#"&amp;CELL("direccion",Tabla_471065!A334),"331")</f>
        <v>331</v>
      </c>
      <c r="R338" s="10" t="str">
        <f ca="1">HYPERLINK("#"&amp;CELL("direccion",Tabla_471039!A334),"331")</f>
        <v>331</v>
      </c>
      <c r="S338" s="10" t="str">
        <f ca="1">HYPERLINK("#"&amp;CELL("direccion",Tabla_471067!A334),"331")</f>
        <v>331</v>
      </c>
      <c r="T338" s="10" t="str">
        <f ca="1">HYPERLINK("#"&amp;CELL("direccion",Tabla_471023!A334),"331")</f>
        <v>331</v>
      </c>
      <c r="U338" s="10" t="str">
        <f ca="1">HYPERLINK("#"&amp;CELL("direccion",Tabla_471047!A334),"331")</f>
        <v>331</v>
      </c>
      <c r="V338" s="10" t="str">
        <f ca="1">HYPERLINK("#"&amp;CELL("direccion",Tabla_471030!A334),"331")</f>
        <v>331</v>
      </c>
      <c r="W338" s="10" t="str">
        <f ca="1">HYPERLINK("#"&amp;CELL("direccion",Tabla_471041!A334),"331")</f>
        <v>331</v>
      </c>
      <c r="X338" s="10" t="str">
        <f ca="1">HYPERLINK("#"&amp;CELL("direccion",Tabla_471031!A334),"331")</f>
        <v>331</v>
      </c>
      <c r="Y338" s="10" t="str">
        <f ca="1">HYPERLINK("#"&amp;CELL("direccion",Tabla_471032!A334),"331")</f>
        <v>331</v>
      </c>
      <c r="Z338" s="10" t="str">
        <f ca="1">HYPERLINK("#"&amp;CELL("direccion",Tabla_471059!A334),"331")</f>
        <v>331</v>
      </c>
      <c r="AA338" s="10" t="str">
        <f ca="1">HYPERLINK("#"&amp;CELL("direccion",Tabla_471071!A334),"331")</f>
        <v>331</v>
      </c>
      <c r="AB338" s="10" t="str">
        <f ca="1">HYPERLINK("#"&amp;CELL("direccion",Tabla_471062!A334),"331")</f>
        <v>331</v>
      </c>
      <c r="AC338" s="10" t="str">
        <f ca="1">HYPERLINK("#"&amp;CELL("direccion",Tabla_471074!A334),"331")</f>
        <v>331</v>
      </c>
      <c r="AD338" s="5" t="s">
        <v>213</v>
      </c>
      <c r="AE338" s="3">
        <v>45473</v>
      </c>
    </row>
    <row r="339" spans="1:31" x14ac:dyDescent="0.25">
      <c r="A339" s="5">
        <v>2024</v>
      </c>
      <c r="B339" s="3">
        <v>45383</v>
      </c>
      <c r="C339" s="3">
        <v>45473</v>
      </c>
      <c r="D339" s="5" t="s">
        <v>84</v>
      </c>
      <c r="E339" s="5">
        <v>139</v>
      </c>
      <c r="F339" s="5" t="s">
        <v>400</v>
      </c>
      <c r="G339" s="5" t="s">
        <v>401</v>
      </c>
      <c r="H339" s="5" t="s">
        <v>225</v>
      </c>
      <c r="I339" s="5" t="s">
        <v>1006</v>
      </c>
      <c r="J339" s="5" t="s">
        <v>613</v>
      </c>
      <c r="K339" s="5" t="s">
        <v>934</v>
      </c>
      <c r="L339" s="5" t="s">
        <v>91</v>
      </c>
      <c r="M339" s="5">
        <v>8893</v>
      </c>
      <c r="N339" s="5" t="s">
        <v>212</v>
      </c>
      <c r="O339" s="5">
        <v>7297.66</v>
      </c>
      <c r="P339" s="5" t="s">
        <v>212</v>
      </c>
      <c r="Q339" s="10" t="str">
        <f ca="1">HYPERLINK("#"&amp;CELL("direccion",Tabla_471065!A335),"332")</f>
        <v>332</v>
      </c>
      <c r="R339" s="10" t="str">
        <f ca="1">HYPERLINK("#"&amp;CELL("direccion",Tabla_471039!A335),"332")</f>
        <v>332</v>
      </c>
      <c r="S339" s="10" t="str">
        <f ca="1">HYPERLINK("#"&amp;CELL("direccion",Tabla_471067!A335),"332")</f>
        <v>332</v>
      </c>
      <c r="T339" s="10" t="str">
        <f ca="1">HYPERLINK("#"&amp;CELL("direccion",Tabla_471023!A335),"332")</f>
        <v>332</v>
      </c>
      <c r="U339" s="10" t="str">
        <f ca="1">HYPERLINK("#"&amp;CELL("direccion",Tabla_471047!A335),"332")</f>
        <v>332</v>
      </c>
      <c r="V339" s="10" t="str">
        <f ca="1">HYPERLINK("#"&amp;CELL("direccion",Tabla_471030!A335),"332")</f>
        <v>332</v>
      </c>
      <c r="W339" s="10" t="str">
        <f ca="1">HYPERLINK("#"&amp;CELL("direccion",Tabla_471041!A335),"332")</f>
        <v>332</v>
      </c>
      <c r="X339" s="10" t="str">
        <f ca="1">HYPERLINK("#"&amp;CELL("direccion",Tabla_471031!A335),"332")</f>
        <v>332</v>
      </c>
      <c r="Y339" s="10" t="str">
        <f ca="1">HYPERLINK("#"&amp;CELL("direccion",Tabla_471032!A335),"332")</f>
        <v>332</v>
      </c>
      <c r="Z339" s="10" t="str">
        <f ca="1">HYPERLINK("#"&amp;CELL("direccion",Tabla_471059!A335),"332")</f>
        <v>332</v>
      </c>
      <c r="AA339" s="10" t="str">
        <f ca="1">HYPERLINK("#"&amp;CELL("direccion",Tabla_471071!A335),"332")</f>
        <v>332</v>
      </c>
      <c r="AB339" s="10" t="str">
        <f ca="1">HYPERLINK("#"&amp;CELL("direccion",Tabla_471062!A335),"332")</f>
        <v>332</v>
      </c>
      <c r="AC339" s="10" t="str">
        <f ca="1">HYPERLINK("#"&amp;CELL("direccion",Tabla_471074!A335),"332")</f>
        <v>332</v>
      </c>
      <c r="AD339" s="5" t="s">
        <v>213</v>
      </c>
      <c r="AE339" s="3">
        <v>45473</v>
      </c>
    </row>
    <row r="340" spans="1:31" x14ac:dyDescent="0.25">
      <c r="A340" s="5">
        <v>2024</v>
      </c>
      <c r="B340" s="3">
        <v>45383</v>
      </c>
      <c r="C340" s="3">
        <v>45473</v>
      </c>
      <c r="D340" s="5" t="s">
        <v>84</v>
      </c>
      <c r="E340" s="5">
        <v>139</v>
      </c>
      <c r="F340" s="5" t="s">
        <v>398</v>
      </c>
      <c r="G340" s="5" t="s">
        <v>399</v>
      </c>
      <c r="H340" s="5" t="s">
        <v>225</v>
      </c>
      <c r="I340" s="5" t="s">
        <v>636</v>
      </c>
      <c r="J340" s="5" t="s">
        <v>840</v>
      </c>
      <c r="K340" s="5" t="s">
        <v>1007</v>
      </c>
      <c r="L340" s="5" t="s">
        <v>92</v>
      </c>
      <c r="M340" s="5">
        <v>9927</v>
      </c>
      <c r="N340" s="5" t="s">
        <v>212</v>
      </c>
      <c r="O340" s="5">
        <v>8109.3</v>
      </c>
      <c r="P340" s="5" t="s">
        <v>212</v>
      </c>
      <c r="Q340" s="10" t="str">
        <f ca="1">HYPERLINK("#"&amp;CELL("direccion",Tabla_471065!A336),"333")</f>
        <v>333</v>
      </c>
      <c r="R340" s="10" t="str">
        <f ca="1">HYPERLINK("#"&amp;CELL("direccion",Tabla_471039!A336),"333")</f>
        <v>333</v>
      </c>
      <c r="S340" s="10" t="str">
        <f ca="1">HYPERLINK("#"&amp;CELL("direccion",Tabla_471067!A336),"333")</f>
        <v>333</v>
      </c>
      <c r="T340" s="10" t="str">
        <f ca="1">HYPERLINK("#"&amp;CELL("direccion",Tabla_471023!A336),"333")</f>
        <v>333</v>
      </c>
      <c r="U340" s="10" t="str">
        <f ca="1">HYPERLINK("#"&amp;CELL("direccion",Tabla_471047!A336),"333")</f>
        <v>333</v>
      </c>
      <c r="V340" s="10" t="str">
        <f ca="1">HYPERLINK("#"&amp;CELL("direccion",Tabla_471030!A336),"333")</f>
        <v>333</v>
      </c>
      <c r="W340" s="10" t="str">
        <f ca="1">HYPERLINK("#"&amp;CELL("direccion",Tabla_471041!A336),"333")</f>
        <v>333</v>
      </c>
      <c r="X340" s="10" t="str">
        <f ca="1">HYPERLINK("#"&amp;CELL("direccion",Tabla_471031!A336),"333")</f>
        <v>333</v>
      </c>
      <c r="Y340" s="10" t="str">
        <f ca="1">HYPERLINK("#"&amp;CELL("direccion",Tabla_471032!A336),"333")</f>
        <v>333</v>
      </c>
      <c r="Z340" s="10" t="str">
        <f ca="1">HYPERLINK("#"&amp;CELL("direccion",Tabla_471059!A336),"333")</f>
        <v>333</v>
      </c>
      <c r="AA340" s="10" t="str">
        <f ca="1">HYPERLINK("#"&amp;CELL("direccion",Tabla_471071!A336),"333")</f>
        <v>333</v>
      </c>
      <c r="AB340" s="10" t="str">
        <f ca="1">HYPERLINK("#"&amp;CELL("direccion",Tabla_471062!A336),"333")</f>
        <v>333</v>
      </c>
      <c r="AC340" s="10" t="str">
        <f ca="1">HYPERLINK("#"&amp;CELL("direccion",Tabla_471074!A336),"333")</f>
        <v>333</v>
      </c>
      <c r="AD340" s="5" t="s">
        <v>213</v>
      </c>
      <c r="AE340" s="3">
        <v>45473</v>
      </c>
    </row>
    <row r="341" spans="1:31" x14ac:dyDescent="0.25">
      <c r="A341" s="5">
        <v>2024</v>
      </c>
      <c r="B341" s="3">
        <v>45383</v>
      </c>
      <c r="C341" s="3">
        <v>45473</v>
      </c>
      <c r="D341" s="5" t="s">
        <v>84</v>
      </c>
      <c r="E341" s="5">
        <v>139</v>
      </c>
      <c r="F341" s="5" t="s">
        <v>398</v>
      </c>
      <c r="G341" s="5" t="s">
        <v>399</v>
      </c>
      <c r="H341" s="5" t="s">
        <v>225</v>
      </c>
      <c r="I341" s="5" t="s">
        <v>832</v>
      </c>
      <c r="J341" s="5" t="s">
        <v>841</v>
      </c>
      <c r="K341" s="5" t="s">
        <v>462</v>
      </c>
      <c r="L341" s="5" t="s">
        <v>92</v>
      </c>
      <c r="M341" s="5">
        <v>9927</v>
      </c>
      <c r="N341" s="5" t="s">
        <v>212</v>
      </c>
      <c r="O341" s="5">
        <v>8109.3</v>
      </c>
      <c r="P341" s="5" t="s">
        <v>212</v>
      </c>
      <c r="Q341" s="10" t="str">
        <f ca="1">HYPERLINK("#"&amp;CELL("direccion",Tabla_471065!A337),"334")</f>
        <v>334</v>
      </c>
      <c r="R341" s="10" t="str">
        <f ca="1">HYPERLINK("#"&amp;CELL("direccion",Tabla_471039!A337),"334")</f>
        <v>334</v>
      </c>
      <c r="S341" s="10" t="str">
        <f ca="1">HYPERLINK("#"&amp;CELL("direccion",Tabla_471067!A337),"334")</f>
        <v>334</v>
      </c>
      <c r="T341" s="10" t="str">
        <f ca="1">HYPERLINK("#"&amp;CELL("direccion",Tabla_471023!A337),"334")</f>
        <v>334</v>
      </c>
      <c r="U341" s="10" t="str">
        <f ca="1">HYPERLINK("#"&amp;CELL("direccion",Tabla_471047!A337),"334")</f>
        <v>334</v>
      </c>
      <c r="V341" s="10" t="str">
        <f ca="1">HYPERLINK("#"&amp;CELL("direccion",Tabla_471030!A337),"334")</f>
        <v>334</v>
      </c>
      <c r="W341" s="10" t="str">
        <f ca="1">HYPERLINK("#"&amp;CELL("direccion",Tabla_471041!A337),"334")</f>
        <v>334</v>
      </c>
      <c r="X341" s="10" t="str">
        <f ca="1">HYPERLINK("#"&amp;CELL("direccion",Tabla_471031!A337),"334")</f>
        <v>334</v>
      </c>
      <c r="Y341" s="10" t="str">
        <f ca="1">HYPERLINK("#"&amp;CELL("direccion",Tabla_471032!A337),"334")</f>
        <v>334</v>
      </c>
      <c r="Z341" s="10" t="str">
        <f ca="1">HYPERLINK("#"&amp;CELL("direccion",Tabla_471059!A337),"334")</f>
        <v>334</v>
      </c>
      <c r="AA341" s="10" t="str">
        <f ca="1">HYPERLINK("#"&amp;CELL("direccion",Tabla_471071!A337),"334")</f>
        <v>334</v>
      </c>
      <c r="AB341" s="10" t="str">
        <f ca="1">HYPERLINK("#"&amp;CELL("direccion",Tabla_471062!A337),"334")</f>
        <v>334</v>
      </c>
      <c r="AC341" s="10" t="str">
        <f ca="1">HYPERLINK("#"&amp;CELL("direccion",Tabla_471074!A337),"334")</f>
        <v>334</v>
      </c>
      <c r="AD341" s="5" t="s">
        <v>213</v>
      </c>
      <c r="AE341" s="3">
        <v>45473</v>
      </c>
    </row>
    <row r="342" spans="1:31" x14ac:dyDescent="0.25">
      <c r="A342" s="5">
        <v>2024</v>
      </c>
      <c r="B342" s="3">
        <v>45383</v>
      </c>
      <c r="C342" s="3">
        <v>45473</v>
      </c>
      <c r="D342" s="5" t="s">
        <v>84</v>
      </c>
      <c r="E342" s="5">
        <v>139</v>
      </c>
      <c r="F342" s="5" t="s">
        <v>398</v>
      </c>
      <c r="G342" s="5" t="s">
        <v>399</v>
      </c>
      <c r="H342" s="5" t="s">
        <v>225</v>
      </c>
      <c r="I342" s="5" t="s">
        <v>1008</v>
      </c>
      <c r="J342" s="5" t="s">
        <v>668</v>
      </c>
      <c r="K342" s="5" t="s">
        <v>688</v>
      </c>
      <c r="L342" s="5" t="s">
        <v>91</v>
      </c>
      <c r="M342" s="5">
        <v>9927</v>
      </c>
      <c r="N342" s="5" t="s">
        <v>212</v>
      </c>
      <c r="O342" s="5">
        <v>8109.3</v>
      </c>
      <c r="P342" s="5" t="s">
        <v>212</v>
      </c>
      <c r="Q342" s="10" t="str">
        <f ca="1">HYPERLINK("#"&amp;CELL("direccion",Tabla_471065!A338),"335")</f>
        <v>335</v>
      </c>
      <c r="R342" s="10" t="str">
        <f ca="1">HYPERLINK("#"&amp;CELL("direccion",Tabla_471039!A338),"335")</f>
        <v>335</v>
      </c>
      <c r="S342" s="10" t="str">
        <f ca="1">HYPERLINK("#"&amp;CELL("direccion",Tabla_471067!A338),"335")</f>
        <v>335</v>
      </c>
      <c r="T342" s="10" t="str">
        <f ca="1">HYPERLINK("#"&amp;CELL("direccion",Tabla_471023!A338),"335")</f>
        <v>335</v>
      </c>
      <c r="U342" s="10" t="str">
        <f ca="1">HYPERLINK("#"&amp;CELL("direccion",Tabla_471047!A338),"335")</f>
        <v>335</v>
      </c>
      <c r="V342" s="10" t="str">
        <f ca="1">HYPERLINK("#"&amp;CELL("direccion",Tabla_471030!A338),"335")</f>
        <v>335</v>
      </c>
      <c r="W342" s="10" t="str">
        <f ca="1">HYPERLINK("#"&amp;CELL("direccion",Tabla_471041!A338),"335")</f>
        <v>335</v>
      </c>
      <c r="X342" s="10" t="str">
        <f ca="1">HYPERLINK("#"&amp;CELL("direccion",Tabla_471031!A338),"335")</f>
        <v>335</v>
      </c>
      <c r="Y342" s="10" t="str">
        <f ca="1">HYPERLINK("#"&amp;CELL("direccion",Tabla_471032!A338),"335")</f>
        <v>335</v>
      </c>
      <c r="Z342" s="10" t="str">
        <f ca="1">HYPERLINK("#"&amp;CELL("direccion",Tabla_471059!A338),"335")</f>
        <v>335</v>
      </c>
      <c r="AA342" s="10" t="str">
        <f ca="1">HYPERLINK("#"&amp;CELL("direccion",Tabla_471071!A338),"335")</f>
        <v>335</v>
      </c>
      <c r="AB342" s="10" t="str">
        <f ca="1">HYPERLINK("#"&amp;CELL("direccion",Tabla_471062!A338),"335")</f>
        <v>335</v>
      </c>
      <c r="AC342" s="10" t="str">
        <f ca="1">HYPERLINK("#"&amp;CELL("direccion",Tabla_471074!A338),"335")</f>
        <v>335</v>
      </c>
      <c r="AD342" s="5" t="s">
        <v>213</v>
      </c>
      <c r="AE342" s="3">
        <v>45473</v>
      </c>
    </row>
    <row r="343" spans="1:31" x14ac:dyDescent="0.25">
      <c r="A343" s="5">
        <v>2024</v>
      </c>
      <c r="B343" s="3">
        <v>45383</v>
      </c>
      <c r="C343" s="3">
        <v>45473</v>
      </c>
      <c r="D343" s="5" t="s">
        <v>84</v>
      </c>
      <c r="E343" s="5">
        <v>139</v>
      </c>
      <c r="F343" s="5" t="s">
        <v>398</v>
      </c>
      <c r="G343" s="5" t="s">
        <v>399</v>
      </c>
      <c r="H343" s="5" t="s">
        <v>225</v>
      </c>
      <c r="I343" s="5" t="s">
        <v>1009</v>
      </c>
      <c r="J343" s="5" t="s">
        <v>1010</v>
      </c>
      <c r="K343" s="5" t="s">
        <v>934</v>
      </c>
      <c r="L343" s="5" t="s">
        <v>91</v>
      </c>
      <c r="M343" s="5">
        <v>9927</v>
      </c>
      <c r="N343" s="5" t="s">
        <v>212</v>
      </c>
      <c r="O343" s="5">
        <v>8109.3</v>
      </c>
      <c r="P343" s="5" t="s">
        <v>212</v>
      </c>
      <c r="Q343" s="10" t="str">
        <f ca="1">HYPERLINK("#"&amp;CELL("direccion",Tabla_471065!A339),"336")</f>
        <v>336</v>
      </c>
      <c r="R343" s="10" t="str">
        <f ca="1">HYPERLINK("#"&amp;CELL("direccion",Tabla_471039!A339),"336")</f>
        <v>336</v>
      </c>
      <c r="S343" s="10" t="str">
        <f ca="1">HYPERLINK("#"&amp;CELL("direccion",Tabla_471067!A339),"336")</f>
        <v>336</v>
      </c>
      <c r="T343" s="10" t="str">
        <f ca="1">HYPERLINK("#"&amp;CELL("direccion",Tabla_471023!A339),"336")</f>
        <v>336</v>
      </c>
      <c r="U343" s="10" t="str">
        <f ca="1">HYPERLINK("#"&amp;CELL("direccion",Tabla_471047!A339),"336")</f>
        <v>336</v>
      </c>
      <c r="V343" s="10" t="str">
        <f ca="1">HYPERLINK("#"&amp;CELL("direccion",Tabla_471030!A339),"336")</f>
        <v>336</v>
      </c>
      <c r="W343" s="10" t="str">
        <f ca="1">HYPERLINK("#"&amp;CELL("direccion",Tabla_471041!A339),"336")</f>
        <v>336</v>
      </c>
      <c r="X343" s="10" t="str">
        <f ca="1">HYPERLINK("#"&amp;CELL("direccion",Tabla_471031!A339),"336")</f>
        <v>336</v>
      </c>
      <c r="Y343" s="10" t="str">
        <f ca="1">HYPERLINK("#"&amp;CELL("direccion",Tabla_471032!A339),"336")</f>
        <v>336</v>
      </c>
      <c r="Z343" s="10" t="str">
        <f ca="1">HYPERLINK("#"&amp;CELL("direccion",Tabla_471059!A339),"336")</f>
        <v>336</v>
      </c>
      <c r="AA343" s="10" t="str">
        <f ca="1">HYPERLINK("#"&amp;CELL("direccion",Tabla_471071!A339),"336")</f>
        <v>336</v>
      </c>
      <c r="AB343" s="10" t="str">
        <f ca="1">HYPERLINK("#"&amp;CELL("direccion",Tabla_471062!A339),"336")</f>
        <v>336</v>
      </c>
      <c r="AC343" s="10" t="str">
        <f ca="1">HYPERLINK("#"&amp;CELL("direccion",Tabla_471074!A339),"336")</f>
        <v>336</v>
      </c>
      <c r="AD343" s="5" t="s">
        <v>213</v>
      </c>
      <c r="AE343" s="3">
        <v>45473</v>
      </c>
    </row>
    <row r="344" spans="1:31" x14ac:dyDescent="0.25">
      <c r="A344" s="5">
        <v>2024</v>
      </c>
      <c r="B344" s="3">
        <v>45383</v>
      </c>
      <c r="C344" s="3">
        <v>45473</v>
      </c>
      <c r="D344" s="5" t="s">
        <v>84</v>
      </c>
      <c r="E344" s="5">
        <v>139</v>
      </c>
      <c r="F344" s="5" t="s">
        <v>398</v>
      </c>
      <c r="G344" s="5" t="s">
        <v>399</v>
      </c>
      <c r="H344" s="5" t="s">
        <v>225</v>
      </c>
      <c r="I344" s="5" t="s">
        <v>1011</v>
      </c>
      <c r="J344" s="5" t="s">
        <v>894</v>
      </c>
      <c r="K344" s="5" t="s">
        <v>1012</v>
      </c>
      <c r="L344" s="5" t="s">
        <v>92</v>
      </c>
      <c r="M344" s="5">
        <v>9927</v>
      </c>
      <c r="N344" s="5" t="s">
        <v>212</v>
      </c>
      <c r="O344" s="5">
        <v>8109.3</v>
      </c>
      <c r="P344" s="5" t="s">
        <v>212</v>
      </c>
      <c r="Q344" s="10" t="str">
        <f ca="1">HYPERLINK("#"&amp;CELL("direccion",Tabla_471065!A340),"337")</f>
        <v>337</v>
      </c>
      <c r="R344" s="10" t="str">
        <f ca="1">HYPERLINK("#"&amp;CELL("direccion",Tabla_471039!A340),"337")</f>
        <v>337</v>
      </c>
      <c r="S344" s="10" t="str">
        <f ca="1">HYPERLINK("#"&amp;CELL("direccion",Tabla_471067!A340),"337")</f>
        <v>337</v>
      </c>
      <c r="T344" s="10" t="str">
        <f ca="1">HYPERLINK("#"&amp;CELL("direccion",Tabla_471023!A340),"337")</f>
        <v>337</v>
      </c>
      <c r="U344" s="10" t="str">
        <f ca="1">HYPERLINK("#"&amp;CELL("direccion",Tabla_471047!A340),"337")</f>
        <v>337</v>
      </c>
      <c r="V344" s="10" t="str">
        <f ca="1">HYPERLINK("#"&amp;CELL("direccion",Tabla_471030!A340),"337")</f>
        <v>337</v>
      </c>
      <c r="W344" s="10" t="str">
        <f ca="1">HYPERLINK("#"&amp;CELL("direccion",Tabla_471041!A340),"337")</f>
        <v>337</v>
      </c>
      <c r="X344" s="10" t="str">
        <f ca="1">HYPERLINK("#"&amp;CELL("direccion",Tabla_471031!A340),"337")</f>
        <v>337</v>
      </c>
      <c r="Y344" s="10" t="str">
        <f ca="1">HYPERLINK("#"&amp;CELL("direccion",Tabla_471032!A340),"337")</f>
        <v>337</v>
      </c>
      <c r="Z344" s="10" t="str">
        <f ca="1">HYPERLINK("#"&amp;CELL("direccion",Tabla_471059!A340),"337")</f>
        <v>337</v>
      </c>
      <c r="AA344" s="10" t="str">
        <f ca="1">HYPERLINK("#"&amp;CELL("direccion",Tabla_471071!A340),"337")</f>
        <v>337</v>
      </c>
      <c r="AB344" s="10" t="str">
        <f ca="1">HYPERLINK("#"&amp;CELL("direccion",Tabla_471062!A340),"337")</f>
        <v>337</v>
      </c>
      <c r="AC344" s="10" t="str">
        <f ca="1">HYPERLINK("#"&amp;CELL("direccion",Tabla_471074!A340),"337")</f>
        <v>337</v>
      </c>
      <c r="AD344" s="5" t="s">
        <v>213</v>
      </c>
      <c r="AE344" s="3">
        <v>45473</v>
      </c>
    </row>
    <row r="345" spans="1:31" x14ac:dyDescent="0.25">
      <c r="A345" s="5">
        <v>2024</v>
      </c>
      <c r="B345" s="3">
        <v>45383</v>
      </c>
      <c r="C345" s="3">
        <v>45473</v>
      </c>
      <c r="D345" s="5" t="s">
        <v>84</v>
      </c>
      <c r="E345" s="5">
        <v>139</v>
      </c>
      <c r="F345" s="5" t="s">
        <v>398</v>
      </c>
      <c r="G345" s="5" t="s">
        <v>399</v>
      </c>
      <c r="H345" s="5" t="s">
        <v>225</v>
      </c>
      <c r="I345" s="5" t="s">
        <v>1013</v>
      </c>
      <c r="J345" s="5" t="s">
        <v>451</v>
      </c>
      <c r="K345" s="5" t="s">
        <v>1014</v>
      </c>
      <c r="L345" s="5" t="s">
        <v>91</v>
      </c>
      <c r="M345" s="5">
        <v>9927</v>
      </c>
      <c r="N345" s="5" t="s">
        <v>212</v>
      </c>
      <c r="O345" s="5">
        <v>8109.3</v>
      </c>
      <c r="P345" s="5" t="s">
        <v>212</v>
      </c>
      <c r="Q345" s="10" t="str">
        <f ca="1">HYPERLINK("#"&amp;CELL("direccion",Tabla_471065!A341),"338")</f>
        <v>338</v>
      </c>
      <c r="R345" s="10" t="str">
        <f ca="1">HYPERLINK("#"&amp;CELL("direccion",Tabla_471039!A341),"338")</f>
        <v>338</v>
      </c>
      <c r="S345" s="10" t="str">
        <f ca="1">HYPERLINK("#"&amp;CELL("direccion",Tabla_471067!A341),"338")</f>
        <v>338</v>
      </c>
      <c r="T345" s="10" t="str">
        <f ca="1">HYPERLINK("#"&amp;CELL("direccion",Tabla_471023!A341),"338")</f>
        <v>338</v>
      </c>
      <c r="U345" s="10" t="str">
        <f ca="1">HYPERLINK("#"&amp;CELL("direccion",Tabla_471047!A341),"338")</f>
        <v>338</v>
      </c>
      <c r="V345" s="10" t="str">
        <f ca="1">HYPERLINK("#"&amp;CELL("direccion",Tabla_471030!A341),"338")</f>
        <v>338</v>
      </c>
      <c r="W345" s="10" t="str">
        <f ca="1">HYPERLINK("#"&amp;CELL("direccion",Tabla_471041!A341),"338")</f>
        <v>338</v>
      </c>
      <c r="X345" s="10" t="str">
        <f ca="1">HYPERLINK("#"&amp;CELL("direccion",Tabla_471031!A341),"338")</f>
        <v>338</v>
      </c>
      <c r="Y345" s="10" t="str">
        <f ca="1">HYPERLINK("#"&amp;CELL("direccion",Tabla_471032!A341),"338")</f>
        <v>338</v>
      </c>
      <c r="Z345" s="10" t="str">
        <f ca="1">HYPERLINK("#"&amp;CELL("direccion",Tabla_471059!A341),"338")</f>
        <v>338</v>
      </c>
      <c r="AA345" s="10" t="str">
        <f ca="1">HYPERLINK("#"&amp;CELL("direccion",Tabla_471071!A341),"338")</f>
        <v>338</v>
      </c>
      <c r="AB345" s="10" t="str">
        <f ca="1">HYPERLINK("#"&amp;CELL("direccion",Tabla_471062!A341),"338")</f>
        <v>338</v>
      </c>
      <c r="AC345" s="10" t="str">
        <f ca="1">HYPERLINK("#"&amp;CELL("direccion",Tabla_471074!A341),"338")</f>
        <v>338</v>
      </c>
      <c r="AD345" s="5" t="s">
        <v>213</v>
      </c>
      <c r="AE345" s="3">
        <v>45473</v>
      </c>
    </row>
    <row r="346" spans="1:31" x14ac:dyDescent="0.25">
      <c r="A346" s="5">
        <v>2024</v>
      </c>
      <c r="B346" s="3">
        <v>45383</v>
      </c>
      <c r="C346" s="3">
        <v>45473</v>
      </c>
      <c r="D346" s="5" t="s">
        <v>84</v>
      </c>
      <c r="E346" s="5">
        <v>139</v>
      </c>
      <c r="F346" s="5" t="s">
        <v>402</v>
      </c>
      <c r="G346" s="5" t="s">
        <v>402</v>
      </c>
      <c r="H346" s="5" t="s">
        <v>225</v>
      </c>
      <c r="I346" s="5" t="s">
        <v>1015</v>
      </c>
      <c r="J346" s="5" t="s">
        <v>448</v>
      </c>
      <c r="K346" s="5" t="s">
        <v>950</v>
      </c>
      <c r="L346" s="5" t="s">
        <v>92</v>
      </c>
      <c r="M346" s="5">
        <v>8893</v>
      </c>
      <c r="N346" s="5" t="s">
        <v>212</v>
      </c>
      <c r="O346" s="5">
        <v>7297.66</v>
      </c>
      <c r="P346" s="5" t="s">
        <v>212</v>
      </c>
      <c r="Q346" s="10" t="str">
        <f ca="1">HYPERLINK("#"&amp;CELL("direccion",Tabla_471065!A342),"339")</f>
        <v>339</v>
      </c>
      <c r="R346" s="10" t="str">
        <f ca="1">HYPERLINK("#"&amp;CELL("direccion",Tabla_471039!A342),"339")</f>
        <v>339</v>
      </c>
      <c r="S346" s="10" t="str">
        <f ca="1">HYPERLINK("#"&amp;CELL("direccion",Tabla_471067!A342),"339")</f>
        <v>339</v>
      </c>
      <c r="T346" s="10" t="str">
        <f ca="1">HYPERLINK("#"&amp;CELL("direccion",Tabla_471023!A342),"339")</f>
        <v>339</v>
      </c>
      <c r="U346" s="10" t="str">
        <f ca="1">HYPERLINK("#"&amp;CELL("direccion",Tabla_471047!A342),"339")</f>
        <v>339</v>
      </c>
      <c r="V346" s="10" t="str">
        <f ca="1">HYPERLINK("#"&amp;CELL("direccion",Tabla_471030!A342),"339")</f>
        <v>339</v>
      </c>
      <c r="W346" s="10" t="str">
        <f ca="1">HYPERLINK("#"&amp;CELL("direccion",Tabla_471041!A342),"339")</f>
        <v>339</v>
      </c>
      <c r="X346" s="10" t="str">
        <f ca="1">HYPERLINK("#"&amp;CELL("direccion",Tabla_471031!A342),"339")</f>
        <v>339</v>
      </c>
      <c r="Y346" s="10" t="str">
        <f ca="1">HYPERLINK("#"&amp;CELL("direccion",Tabla_471032!A342),"339")</f>
        <v>339</v>
      </c>
      <c r="Z346" s="10" t="str">
        <f ca="1">HYPERLINK("#"&amp;CELL("direccion",Tabla_471059!A342),"339")</f>
        <v>339</v>
      </c>
      <c r="AA346" s="10" t="str">
        <f ca="1">HYPERLINK("#"&amp;CELL("direccion",Tabla_471071!A342),"339")</f>
        <v>339</v>
      </c>
      <c r="AB346" s="10" t="str">
        <f ca="1">HYPERLINK("#"&amp;CELL("direccion",Tabla_471062!A342),"339")</f>
        <v>339</v>
      </c>
      <c r="AC346" s="10" t="str">
        <f ca="1">HYPERLINK("#"&amp;CELL("direccion",Tabla_471074!A342),"339")</f>
        <v>339</v>
      </c>
      <c r="AD346" s="5" t="s">
        <v>213</v>
      </c>
      <c r="AE346" s="3">
        <v>45473</v>
      </c>
    </row>
    <row r="347" spans="1:31" x14ac:dyDescent="0.25">
      <c r="A347" s="5">
        <v>2024</v>
      </c>
      <c r="B347" s="3">
        <v>45383</v>
      </c>
      <c r="C347" s="3">
        <v>45473</v>
      </c>
      <c r="D347" s="5" t="s">
        <v>84</v>
      </c>
      <c r="E347" s="5">
        <v>139</v>
      </c>
      <c r="F347" s="5" t="s">
        <v>398</v>
      </c>
      <c r="G347" s="5" t="s">
        <v>399</v>
      </c>
      <c r="H347" s="5" t="s">
        <v>225</v>
      </c>
      <c r="I347" s="5" t="s">
        <v>1016</v>
      </c>
      <c r="J347" s="5" t="s">
        <v>1017</v>
      </c>
      <c r="K347" s="5" t="s">
        <v>657</v>
      </c>
      <c r="L347" s="5" t="s">
        <v>92</v>
      </c>
      <c r="M347" s="5">
        <v>9927</v>
      </c>
      <c r="N347" s="5" t="s">
        <v>212</v>
      </c>
      <c r="O347" s="5">
        <v>8109.3</v>
      </c>
      <c r="P347" s="5" t="s">
        <v>212</v>
      </c>
      <c r="Q347" s="10" t="str">
        <f ca="1">HYPERLINK("#"&amp;CELL("direccion",Tabla_471065!A343),"340")</f>
        <v>340</v>
      </c>
      <c r="R347" s="10" t="str">
        <f ca="1">HYPERLINK("#"&amp;CELL("direccion",Tabla_471039!A343),"340")</f>
        <v>340</v>
      </c>
      <c r="S347" s="10" t="str">
        <f ca="1">HYPERLINK("#"&amp;CELL("direccion",Tabla_471067!A343),"340")</f>
        <v>340</v>
      </c>
      <c r="T347" s="10" t="str">
        <f ca="1">HYPERLINK("#"&amp;CELL("direccion",Tabla_471023!A343),"340")</f>
        <v>340</v>
      </c>
      <c r="U347" s="10" t="str">
        <f ca="1">HYPERLINK("#"&amp;CELL("direccion",Tabla_471047!A343),"340")</f>
        <v>340</v>
      </c>
      <c r="V347" s="10" t="str">
        <f ca="1">HYPERLINK("#"&amp;CELL("direccion",Tabla_471030!A343),"340")</f>
        <v>340</v>
      </c>
      <c r="W347" s="10" t="str">
        <f ca="1">HYPERLINK("#"&amp;CELL("direccion",Tabla_471041!A343),"340")</f>
        <v>340</v>
      </c>
      <c r="X347" s="10" t="str">
        <f ca="1">HYPERLINK("#"&amp;CELL("direccion",Tabla_471031!A343),"340")</f>
        <v>340</v>
      </c>
      <c r="Y347" s="10" t="str">
        <f ca="1">HYPERLINK("#"&amp;CELL("direccion",Tabla_471032!A343),"340")</f>
        <v>340</v>
      </c>
      <c r="Z347" s="10" t="str">
        <f ca="1">HYPERLINK("#"&amp;CELL("direccion",Tabla_471059!A343),"340")</f>
        <v>340</v>
      </c>
      <c r="AA347" s="10" t="str">
        <f ca="1">HYPERLINK("#"&amp;CELL("direccion",Tabla_471071!A343),"340")</f>
        <v>340</v>
      </c>
      <c r="AB347" s="10" t="str">
        <f ca="1">HYPERLINK("#"&amp;CELL("direccion",Tabla_471062!A343),"340")</f>
        <v>340</v>
      </c>
      <c r="AC347" s="10" t="str">
        <f ca="1">HYPERLINK("#"&amp;CELL("direccion",Tabla_471074!A343),"340")</f>
        <v>340</v>
      </c>
      <c r="AD347" s="5" t="s">
        <v>213</v>
      </c>
      <c r="AE347" s="3">
        <v>45473</v>
      </c>
    </row>
    <row r="348" spans="1:31" x14ac:dyDescent="0.25">
      <c r="A348" s="5">
        <v>2024</v>
      </c>
      <c r="B348" s="3">
        <v>45383</v>
      </c>
      <c r="C348" s="3">
        <v>45473</v>
      </c>
      <c r="D348" s="5" t="s">
        <v>84</v>
      </c>
      <c r="E348" s="5">
        <v>139</v>
      </c>
      <c r="F348" s="5" t="s">
        <v>398</v>
      </c>
      <c r="G348" s="5" t="s">
        <v>399</v>
      </c>
      <c r="H348" s="5" t="s">
        <v>225</v>
      </c>
      <c r="I348" s="5" t="s">
        <v>1018</v>
      </c>
      <c r="J348" s="5" t="s">
        <v>497</v>
      </c>
      <c r="K348" s="5" t="s">
        <v>627</v>
      </c>
      <c r="L348" s="5" t="s">
        <v>92</v>
      </c>
      <c r="M348" s="5">
        <v>9927</v>
      </c>
      <c r="N348" s="5" t="s">
        <v>212</v>
      </c>
      <c r="O348" s="5">
        <v>8109.3</v>
      </c>
      <c r="P348" s="5" t="s">
        <v>212</v>
      </c>
      <c r="Q348" s="10" t="str">
        <f ca="1">HYPERLINK("#"&amp;CELL("direccion",Tabla_471065!A344),"341")</f>
        <v>341</v>
      </c>
      <c r="R348" s="10" t="str">
        <f ca="1">HYPERLINK("#"&amp;CELL("direccion",Tabla_471039!A344),"341")</f>
        <v>341</v>
      </c>
      <c r="S348" s="10" t="str">
        <f ca="1">HYPERLINK("#"&amp;CELL("direccion",Tabla_471067!A344),"341")</f>
        <v>341</v>
      </c>
      <c r="T348" s="10" t="str">
        <f ca="1">HYPERLINK("#"&amp;CELL("direccion",Tabla_471023!A344),"341")</f>
        <v>341</v>
      </c>
      <c r="U348" s="10" t="str">
        <f ca="1">HYPERLINK("#"&amp;CELL("direccion",Tabla_471047!A344),"341")</f>
        <v>341</v>
      </c>
      <c r="V348" s="10" t="str">
        <f ca="1">HYPERLINK("#"&amp;CELL("direccion",Tabla_471030!A344),"341")</f>
        <v>341</v>
      </c>
      <c r="W348" s="10" t="str">
        <f ca="1">HYPERLINK("#"&amp;CELL("direccion",Tabla_471041!A344),"341")</f>
        <v>341</v>
      </c>
      <c r="X348" s="10" t="str">
        <f ca="1">HYPERLINK("#"&amp;CELL("direccion",Tabla_471031!A344),"341")</f>
        <v>341</v>
      </c>
      <c r="Y348" s="10" t="str">
        <f ca="1">HYPERLINK("#"&amp;CELL("direccion",Tabla_471032!A344),"341")</f>
        <v>341</v>
      </c>
      <c r="Z348" s="10" t="str">
        <f ca="1">HYPERLINK("#"&amp;CELL("direccion",Tabla_471059!A344),"341")</f>
        <v>341</v>
      </c>
      <c r="AA348" s="10" t="str">
        <f ca="1">HYPERLINK("#"&amp;CELL("direccion",Tabla_471071!A344),"341")</f>
        <v>341</v>
      </c>
      <c r="AB348" s="10" t="str">
        <f ca="1">HYPERLINK("#"&amp;CELL("direccion",Tabla_471062!A344),"341")</f>
        <v>341</v>
      </c>
      <c r="AC348" s="10" t="str">
        <f ca="1">HYPERLINK("#"&amp;CELL("direccion",Tabla_471074!A344),"341")</f>
        <v>341</v>
      </c>
      <c r="AD348" s="5" t="s">
        <v>213</v>
      </c>
      <c r="AE348" s="3">
        <v>45473</v>
      </c>
    </row>
    <row r="349" spans="1:31" x14ac:dyDescent="0.25">
      <c r="A349" s="5">
        <v>2024</v>
      </c>
      <c r="B349" s="3">
        <v>45383</v>
      </c>
      <c r="C349" s="3">
        <v>45473</v>
      </c>
      <c r="D349" s="5" t="s">
        <v>84</v>
      </c>
      <c r="E349" s="5">
        <v>139</v>
      </c>
      <c r="F349" s="5" t="s">
        <v>402</v>
      </c>
      <c r="G349" s="5" t="s">
        <v>402</v>
      </c>
      <c r="H349" s="5" t="s">
        <v>225</v>
      </c>
      <c r="I349" s="5" t="s">
        <v>1019</v>
      </c>
      <c r="J349" s="5" t="s">
        <v>640</v>
      </c>
      <c r="K349" s="5" t="s">
        <v>479</v>
      </c>
      <c r="L349" s="5" t="s">
        <v>92</v>
      </c>
      <c r="M349" s="5">
        <v>8893</v>
      </c>
      <c r="N349" s="5" t="s">
        <v>212</v>
      </c>
      <c r="O349" s="5">
        <v>7297.66</v>
      </c>
      <c r="P349" s="5" t="s">
        <v>212</v>
      </c>
      <c r="Q349" s="10" t="str">
        <f ca="1">HYPERLINK("#"&amp;CELL("direccion",Tabla_471065!A345),"342")</f>
        <v>342</v>
      </c>
      <c r="R349" s="10" t="str">
        <f ca="1">HYPERLINK("#"&amp;CELL("direccion",Tabla_471039!A345),"342")</f>
        <v>342</v>
      </c>
      <c r="S349" s="10" t="str">
        <f ca="1">HYPERLINK("#"&amp;CELL("direccion",Tabla_471067!A345),"342")</f>
        <v>342</v>
      </c>
      <c r="T349" s="10" t="str">
        <f ca="1">HYPERLINK("#"&amp;CELL("direccion",Tabla_471023!A345),"342")</f>
        <v>342</v>
      </c>
      <c r="U349" s="10" t="str">
        <f ca="1">HYPERLINK("#"&amp;CELL("direccion",Tabla_471047!A345),"342")</f>
        <v>342</v>
      </c>
      <c r="V349" s="10" t="str">
        <f ca="1">HYPERLINK("#"&amp;CELL("direccion",Tabla_471030!A345),"342")</f>
        <v>342</v>
      </c>
      <c r="W349" s="10" t="str">
        <f ca="1">HYPERLINK("#"&amp;CELL("direccion",Tabla_471041!A345),"342")</f>
        <v>342</v>
      </c>
      <c r="X349" s="10" t="str">
        <f ca="1">HYPERLINK("#"&amp;CELL("direccion",Tabla_471031!A345),"342")</f>
        <v>342</v>
      </c>
      <c r="Y349" s="10" t="str">
        <f ca="1">HYPERLINK("#"&amp;CELL("direccion",Tabla_471032!A345),"342")</f>
        <v>342</v>
      </c>
      <c r="Z349" s="10" t="str">
        <f ca="1">HYPERLINK("#"&amp;CELL("direccion",Tabla_471059!A345),"342")</f>
        <v>342</v>
      </c>
      <c r="AA349" s="10" t="str">
        <f ca="1">HYPERLINK("#"&amp;CELL("direccion",Tabla_471071!A345),"342")</f>
        <v>342</v>
      </c>
      <c r="AB349" s="10" t="str">
        <f ca="1">HYPERLINK("#"&amp;CELL("direccion",Tabla_471062!A345),"342")</f>
        <v>342</v>
      </c>
      <c r="AC349" s="10" t="str">
        <f ca="1">HYPERLINK("#"&amp;CELL("direccion",Tabla_471074!A345),"342")</f>
        <v>342</v>
      </c>
      <c r="AD349" s="5" t="s">
        <v>213</v>
      </c>
      <c r="AE349" s="3">
        <v>45473</v>
      </c>
    </row>
    <row r="350" spans="1:31" x14ac:dyDescent="0.25">
      <c r="A350" s="5">
        <v>2024</v>
      </c>
      <c r="B350" s="3">
        <v>45383</v>
      </c>
      <c r="C350" s="3">
        <v>45473</v>
      </c>
      <c r="D350" s="5" t="s">
        <v>84</v>
      </c>
      <c r="E350" s="5">
        <v>139</v>
      </c>
      <c r="F350" s="5" t="s">
        <v>398</v>
      </c>
      <c r="G350" s="5" t="s">
        <v>399</v>
      </c>
      <c r="H350" s="5" t="s">
        <v>225</v>
      </c>
      <c r="I350" s="5" t="s">
        <v>1020</v>
      </c>
      <c r="J350" s="5" t="s">
        <v>888</v>
      </c>
      <c r="K350" s="5" t="s">
        <v>530</v>
      </c>
      <c r="L350" s="5" t="s">
        <v>91</v>
      </c>
      <c r="M350" s="5">
        <v>9927</v>
      </c>
      <c r="N350" s="5" t="s">
        <v>212</v>
      </c>
      <c r="O350" s="5">
        <v>8109.3</v>
      </c>
      <c r="P350" s="5" t="s">
        <v>212</v>
      </c>
      <c r="Q350" s="10" t="str">
        <f ca="1">HYPERLINK("#"&amp;CELL("direccion",Tabla_471065!A346),"343")</f>
        <v>343</v>
      </c>
      <c r="R350" s="10" t="str">
        <f ca="1">HYPERLINK("#"&amp;CELL("direccion",Tabla_471039!A346),"343")</f>
        <v>343</v>
      </c>
      <c r="S350" s="10" t="str">
        <f ca="1">HYPERLINK("#"&amp;CELL("direccion",Tabla_471067!A346),"343")</f>
        <v>343</v>
      </c>
      <c r="T350" s="10" t="str">
        <f ca="1">HYPERLINK("#"&amp;CELL("direccion",Tabla_471023!A346),"343")</f>
        <v>343</v>
      </c>
      <c r="U350" s="10" t="str">
        <f ca="1">HYPERLINK("#"&amp;CELL("direccion",Tabla_471047!A346),"343")</f>
        <v>343</v>
      </c>
      <c r="V350" s="10" t="str">
        <f ca="1">HYPERLINK("#"&amp;CELL("direccion",Tabla_471030!A346),"343")</f>
        <v>343</v>
      </c>
      <c r="W350" s="10" t="str">
        <f ca="1">HYPERLINK("#"&amp;CELL("direccion",Tabla_471041!A346),"343")</f>
        <v>343</v>
      </c>
      <c r="X350" s="10" t="str">
        <f ca="1">HYPERLINK("#"&amp;CELL("direccion",Tabla_471031!A346),"343")</f>
        <v>343</v>
      </c>
      <c r="Y350" s="10" t="str">
        <f ca="1">HYPERLINK("#"&amp;CELL("direccion",Tabla_471032!A346),"343")</f>
        <v>343</v>
      </c>
      <c r="Z350" s="10" t="str">
        <f ca="1">HYPERLINK("#"&amp;CELL("direccion",Tabla_471059!A346),"343")</f>
        <v>343</v>
      </c>
      <c r="AA350" s="10" t="str">
        <f ca="1">HYPERLINK("#"&amp;CELL("direccion",Tabla_471071!A346),"343")</f>
        <v>343</v>
      </c>
      <c r="AB350" s="10" t="str">
        <f ca="1">HYPERLINK("#"&amp;CELL("direccion",Tabla_471062!A346),"343")</f>
        <v>343</v>
      </c>
      <c r="AC350" s="10" t="str">
        <f ca="1">HYPERLINK("#"&amp;CELL("direccion",Tabla_471074!A346),"343")</f>
        <v>343</v>
      </c>
      <c r="AD350" s="5" t="s">
        <v>213</v>
      </c>
      <c r="AE350" s="3">
        <v>45473</v>
      </c>
    </row>
    <row r="351" spans="1:31" x14ac:dyDescent="0.25">
      <c r="A351" s="5">
        <v>2024</v>
      </c>
      <c r="B351" s="3">
        <v>45383</v>
      </c>
      <c r="C351" s="3">
        <v>45473</v>
      </c>
      <c r="D351" s="5" t="s">
        <v>84</v>
      </c>
      <c r="E351" s="5">
        <v>139</v>
      </c>
      <c r="F351" s="5" t="s">
        <v>403</v>
      </c>
      <c r="G351" s="5" t="s">
        <v>404</v>
      </c>
      <c r="H351" s="5" t="s">
        <v>225</v>
      </c>
      <c r="I351" s="5" t="s">
        <v>1021</v>
      </c>
      <c r="J351" s="5" t="s">
        <v>1022</v>
      </c>
      <c r="K351" s="5" t="s">
        <v>951</v>
      </c>
      <c r="L351" s="5" t="s">
        <v>91</v>
      </c>
      <c r="M351" s="5">
        <v>8893</v>
      </c>
      <c r="N351" s="5" t="s">
        <v>212</v>
      </c>
      <c r="O351" s="5">
        <v>7297.66</v>
      </c>
      <c r="P351" s="5" t="s">
        <v>212</v>
      </c>
      <c r="Q351" s="10" t="str">
        <f ca="1">HYPERLINK("#"&amp;CELL("direccion",Tabla_471065!A347),"344")</f>
        <v>344</v>
      </c>
      <c r="R351" s="10" t="str">
        <f ca="1">HYPERLINK("#"&amp;CELL("direccion",Tabla_471039!A347),"344")</f>
        <v>344</v>
      </c>
      <c r="S351" s="10" t="str">
        <f ca="1">HYPERLINK("#"&amp;CELL("direccion",Tabla_471067!A347),"344")</f>
        <v>344</v>
      </c>
      <c r="T351" s="10" t="str">
        <f ca="1">HYPERLINK("#"&amp;CELL("direccion",Tabla_471023!A347),"344")</f>
        <v>344</v>
      </c>
      <c r="U351" s="10" t="str">
        <f ca="1">HYPERLINK("#"&amp;CELL("direccion",Tabla_471047!A347),"344")</f>
        <v>344</v>
      </c>
      <c r="V351" s="10" t="str">
        <f ca="1">HYPERLINK("#"&amp;CELL("direccion",Tabla_471030!A347),"344")</f>
        <v>344</v>
      </c>
      <c r="W351" s="10" t="str">
        <f ca="1">HYPERLINK("#"&amp;CELL("direccion",Tabla_471041!A347),"344")</f>
        <v>344</v>
      </c>
      <c r="X351" s="10" t="str">
        <f ca="1">HYPERLINK("#"&amp;CELL("direccion",Tabla_471031!A347),"344")</f>
        <v>344</v>
      </c>
      <c r="Y351" s="10" t="str">
        <f ca="1">HYPERLINK("#"&amp;CELL("direccion",Tabla_471032!A347),"344")</f>
        <v>344</v>
      </c>
      <c r="Z351" s="10" t="str">
        <f ca="1">HYPERLINK("#"&amp;CELL("direccion",Tabla_471059!A347),"344")</f>
        <v>344</v>
      </c>
      <c r="AA351" s="10" t="str">
        <f ca="1">HYPERLINK("#"&amp;CELL("direccion",Tabla_471071!A347),"344")</f>
        <v>344</v>
      </c>
      <c r="AB351" s="10" t="str">
        <f ca="1">HYPERLINK("#"&amp;CELL("direccion",Tabla_471062!A347),"344")</f>
        <v>344</v>
      </c>
      <c r="AC351" s="10" t="str">
        <f ca="1">HYPERLINK("#"&amp;CELL("direccion",Tabla_471074!A347),"344")</f>
        <v>344</v>
      </c>
      <c r="AD351" s="5" t="s">
        <v>213</v>
      </c>
      <c r="AE351" s="3">
        <v>45473</v>
      </c>
    </row>
    <row r="352" spans="1:31" x14ac:dyDescent="0.25">
      <c r="A352" s="5">
        <v>2024</v>
      </c>
      <c r="B352" s="3">
        <v>45383</v>
      </c>
      <c r="C352" s="3">
        <v>45473</v>
      </c>
      <c r="D352" s="5" t="s">
        <v>84</v>
      </c>
      <c r="E352" s="5">
        <v>130</v>
      </c>
      <c r="F352" s="5" t="s">
        <v>400</v>
      </c>
      <c r="G352" s="5" t="s">
        <v>401</v>
      </c>
      <c r="H352" s="5" t="s">
        <v>225</v>
      </c>
      <c r="I352" s="5" t="s">
        <v>1023</v>
      </c>
      <c r="J352" s="5" t="s">
        <v>1024</v>
      </c>
      <c r="K352" s="5" t="s">
        <v>1025</v>
      </c>
      <c r="L352" s="5" t="s">
        <v>91</v>
      </c>
      <c r="M352" s="5">
        <v>8893</v>
      </c>
      <c r="N352" s="5" t="s">
        <v>212</v>
      </c>
      <c r="O352" s="5">
        <v>7297.66</v>
      </c>
      <c r="P352" s="5" t="s">
        <v>212</v>
      </c>
      <c r="Q352" s="10" t="str">
        <f ca="1">HYPERLINK("#"&amp;CELL("direccion",Tabla_471065!A348),"345")</f>
        <v>345</v>
      </c>
      <c r="R352" s="10" t="str">
        <f ca="1">HYPERLINK("#"&amp;CELL("direccion",Tabla_471039!A348),"345")</f>
        <v>345</v>
      </c>
      <c r="S352" s="10" t="str">
        <f ca="1">HYPERLINK("#"&amp;CELL("direccion",Tabla_471067!A348),"345")</f>
        <v>345</v>
      </c>
      <c r="T352" s="10" t="str">
        <f ca="1">HYPERLINK("#"&amp;CELL("direccion",Tabla_471023!A348),"345")</f>
        <v>345</v>
      </c>
      <c r="U352" s="10" t="str">
        <f ca="1">HYPERLINK("#"&amp;CELL("direccion",Tabla_471047!A348),"345")</f>
        <v>345</v>
      </c>
      <c r="V352" s="10" t="str">
        <f ca="1">HYPERLINK("#"&amp;CELL("direccion",Tabla_471030!A348),"345")</f>
        <v>345</v>
      </c>
      <c r="W352" s="10" t="str">
        <f ca="1">HYPERLINK("#"&amp;CELL("direccion",Tabla_471041!A348),"345")</f>
        <v>345</v>
      </c>
      <c r="X352" s="10" t="str">
        <f ca="1">HYPERLINK("#"&amp;CELL("direccion",Tabla_471031!A348),"345")</f>
        <v>345</v>
      </c>
      <c r="Y352" s="10" t="str">
        <f ca="1">HYPERLINK("#"&amp;CELL("direccion",Tabla_471032!A348),"345")</f>
        <v>345</v>
      </c>
      <c r="Z352" s="10" t="str">
        <f ca="1">HYPERLINK("#"&amp;CELL("direccion",Tabla_471059!A348),"345")</f>
        <v>345</v>
      </c>
      <c r="AA352" s="10" t="str">
        <f ca="1">HYPERLINK("#"&amp;CELL("direccion",Tabla_471071!A348),"345")</f>
        <v>345</v>
      </c>
      <c r="AB352" s="10" t="str">
        <f ca="1">HYPERLINK("#"&amp;CELL("direccion",Tabla_471062!A348),"345")</f>
        <v>345</v>
      </c>
      <c r="AC352" s="10" t="str">
        <f ca="1">HYPERLINK("#"&amp;CELL("direccion",Tabla_471074!A348),"345")</f>
        <v>345</v>
      </c>
      <c r="AD352" s="5" t="s">
        <v>213</v>
      </c>
      <c r="AE352" s="3">
        <v>45473</v>
      </c>
    </row>
    <row r="353" spans="1:31" x14ac:dyDescent="0.25">
      <c r="A353" s="5">
        <v>2024</v>
      </c>
      <c r="B353" s="3">
        <v>45383</v>
      </c>
      <c r="C353" s="3">
        <v>45473</v>
      </c>
      <c r="D353" s="5" t="s">
        <v>84</v>
      </c>
      <c r="E353" s="5">
        <v>130</v>
      </c>
      <c r="F353" s="5" t="s">
        <v>405</v>
      </c>
      <c r="G353" s="5" t="s">
        <v>406</v>
      </c>
      <c r="H353" s="5" t="s">
        <v>225</v>
      </c>
      <c r="I353" s="5" t="s">
        <v>1026</v>
      </c>
      <c r="J353" s="5" t="s">
        <v>540</v>
      </c>
      <c r="K353" s="5" t="s">
        <v>1027</v>
      </c>
      <c r="L353" s="5" t="s">
        <v>92</v>
      </c>
      <c r="M353" s="5">
        <v>8893</v>
      </c>
      <c r="N353" s="5" t="s">
        <v>212</v>
      </c>
      <c r="O353" s="5">
        <v>7297.66</v>
      </c>
      <c r="P353" s="5" t="s">
        <v>212</v>
      </c>
      <c r="Q353" s="10" t="str">
        <f ca="1">HYPERLINK("#"&amp;CELL("direccion",Tabla_471065!A349),"346")</f>
        <v>346</v>
      </c>
      <c r="R353" s="10" t="str">
        <f ca="1">HYPERLINK("#"&amp;CELL("direccion",Tabla_471039!A349),"346")</f>
        <v>346</v>
      </c>
      <c r="S353" s="10" t="str">
        <f ca="1">HYPERLINK("#"&amp;CELL("direccion",Tabla_471067!A349),"346")</f>
        <v>346</v>
      </c>
      <c r="T353" s="10" t="str">
        <f ca="1">HYPERLINK("#"&amp;CELL("direccion",Tabla_471023!A349),"346")</f>
        <v>346</v>
      </c>
      <c r="U353" s="10" t="str">
        <f ca="1">HYPERLINK("#"&amp;CELL("direccion",Tabla_471047!A349),"346")</f>
        <v>346</v>
      </c>
      <c r="V353" s="10" t="str">
        <f ca="1">HYPERLINK("#"&amp;CELL("direccion",Tabla_471030!A349),"346")</f>
        <v>346</v>
      </c>
      <c r="W353" s="10" t="str">
        <f ca="1">HYPERLINK("#"&amp;CELL("direccion",Tabla_471041!A349),"346")</f>
        <v>346</v>
      </c>
      <c r="X353" s="10" t="str">
        <f ca="1">HYPERLINK("#"&amp;CELL("direccion",Tabla_471031!A349),"346")</f>
        <v>346</v>
      </c>
      <c r="Y353" s="10" t="str">
        <f ca="1">HYPERLINK("#"&amp;CELL("direccion",Tabla_471032!A349),"346")</f>
        <v>346</v>
      </c>
      <c r="Z353" s="10" t="str">
        <f ca="1">HYPERLINK("#"&amp;CELL("direccion",Tabla_471059!A349),"346")</f>
        <v>346</v>
      </c>
      <c r="AA353" s="10" t="str">
        <f ca="1">HYPERLINK("#"&amp;CELL("direccion",Tabla_471071!A349),"346")</f>
        <v>346</v>
      </c>
      <c r="AB353" s="10" t="str">
        <f ca="1">HYPERLINK("#"&amp;CELL("direccion",Tabla_471062!A349),"346")</f>
        <v>346</v>
      </c>
      <c r="AC353" s="10" t="str">
        <f ca="1">HYPERLINK("#"&amp;CELL("direccion",Tabla_471074!A349),"346")</f>
        <v>346</v>
      </c>
      <c r="AD353" s="5" t="s">
        <v>213</v>
      </c>
      <c r="AE353" s="3">
        <v>45473</v>
      </c>
    </row>
    <row r="354" spans="1:31" x14ac:dyDescent="0.25">
      <c r="A354" s="5">
        <v>2024</v>
      </c>
      <c r="B354" s="3">
        <v>45383</v>
      </c>
      <c r="C354" s="3">
        <v>45473</v>
      </c>
      <c r="D354" s="5" t="s">
        <v>84</v>
      </c>
      <c r="E354" s="5">
        <v>130</v>
      </c>
      <c r="F354" s="5" t="s">
        <v>400</v>
      </c>
      <c r="G354" s="5" t="s">
        <v>401</v>
      </c>
      <c r="H354" s="5" t="s">
        <v>225</v>
      </c>
      <c r="I354" s="5" t="s">
        <v>1028</v>
      </c>
      <c r="J354" s="5" t="s">
        <v>449</v>
      </c>
      <c r="K354" s="5" t="s">
        <v>1029</v>
      </c>
      <c r="L354" s="5" t="s">
        <v>92</v>
      </c>
      <c r="M354" s="5">
        <v>8893</v>
      </c>
      <c r="N354" s="5" t="s">
        <v>212</v>
      </c>
      <c r="O354" s="5">
        <v>7297.66</v>
      </c>
      <c r="P354" s="5" t="s">
        <v>212</v>
      </c>
      <c r="Q354" s="10" t="str">
        <f ca="1">HYPERLINK("#"&amp;CELL("direccion",Tabla_471065!A350),"347")</f>
        <v>347</v>
      </c>
      <c r="R354" s="10" t="str">
        <f ca="1">HYPERLINK("#"&amp;CELL("direccion",Tabla_471039!A350),"347")</f>
        <v>347</v>
      </c>
      <c r="S354" s="10" t="str">
        <f ca="1">HYPERLINK("#"&amp;CELL("direccion",Tabla_471067!A350),"347")</f>
        <v>347</v>
      </c>
      <c r="T354" s="10" t="str">
        <f ca="1">HYPERLINK("#"&amp;CELL("direccion",Tabla_471023!A350),"347")</f>
        <v>347</v>
      </c>
      <c r="U354" s="10" t="str">
        <f ca="1">HYPERLINK("#"&amp;CELL("direccion",Tabla_471047!A350),"347")</f>
        <v>347</v>
      </c>
      <c r="V354" s="10" t="str">
        <f ca="1">HYPERLINK("#"&amp;CELL("direccion",Tabla_471030!A350),"347")</f>
        <v>347</v>
      </c>
      <c r="W354" s="10" t="str">
        <f ca="1">HYPERLINK("#"&amp;CELL("direccion",Tabla_471041!A350),"347")</f>
        <v>347</v>
      </c>
      <c r="X354" s="10" t="str">
        <f ca="1">HYPERLINK("#"&amp;CELL("direccion",Tabla_471031!A350),"347")</f>
        <v>347</v>
      </c>
      <c r="Y354" s="10" t="str">
        <f ca="1">HYPERLINK("#"&amp;CELL("direccion",Tabla_471032!A350),"347")</f>
        <v>347</v>
      </c>
      <c r="Z354" s="10" t="str">
        <f ca="1">HYPERLINK("#"&amp;CELL("direccion",Tabla_471059!A350),"347")</f>
        <v>347</v>
      </c>
      <c r="AA354" s="10" t="str">
        <f ca="1">HYPERLINK("#"&amp;CELL("direccion",Tabla_471071!A350),"347")</f>
        <v>347</v>
      </c>
      <c r="AB354" s="10" t="str">
        <f ca="1">HYPERLINK("#"&amp;CELL("direccion",Tabla_471062!A350),"347")</f>
        <v>347</v>
      </c>
      <c r="AC354" s="10" t="str">
        <f ca="1">HYPERLINK("#"&amp;CELL("direccion",Tabla_471074!A350),"347")</f>
        <v>347</v>
      </c>
      <c r="AD354" s="5" t="s">
        <v>213</v>
      </c>
      <c r="AE354" s="3">
        <v>45473</v>
      </c>
    </row>
    <row r="355" spans="1:31" x14ac:dyDescent="0.25">
      <c r="A355" s="5">
        <v>2024</v>
      </c>
      <c r="B355" s="3">
        <v>45383</v>
      </c>
      <c r="C355" s="3">
        <v>45473</v>
      </c>
      <c r="D355" s="5" t="s">
        <v>84</v>
      </c>
      <c r="E355" s="5">
        <v>130</v>
      </c>
      <c r="F355" s="5" t="s">
        <v>400</v>
      </c>
      <c r="G355" s="5" t="s">
        <v>401</v>
      </c>
      <c r="H355" s="5" t="s">
        <v>225</v>
      </c>
      <c r="I355" s="5" t="s">
        <v>800</v>
      </c>
      <c r="J355" s="5" t="s">
        <v>440</v>
      </c>
      <c r="K355" s="5" t="s">
        <v>607</v>
      </c>
      <c r="L355" s="5" t="s">
        <v>92</v>
      </c>
      <c r="M355" s="5">
        <v>8893</v>
      </c>
      <c r="N355" s="5" t="s">
        <v>212</v>
      </c>
      <c r="O355" s="5">
        <v>7297.66</v>
      </c>
      <c r="P355" s="5" t="s">
        <v>212</v>
      </c>
      <c r="Q355" s="10" t="str">
        <f ca="1">HYPERLINK("#"&amp;CELL("direccion",Tabla_471065!A351),"348")</f>
        <v>348</v>
      </c>
      <c r="R355" s="10" t="str">
        <f ca="1">HYPERLINK("#"&amp;CELL("direccion",Tabla_471039!A351),"348")</f>
        <v>348</v>
      </c>
      <c r="S355" s="10" t="str">
        <f ca="1">HYPERLINK("#"&amp;CELL("direccion",Tabla_471067!A351),"348")</f>
        <v>348</v>
      </c>
      <c r="T355" s="10" t="str">
        <f ca="1">HYPERLINK("#"&amp;CELL("direccion",Tabla_471023!A351),"348")</f>
        <v>348</v>
      </c>
      <c r="U355" s="10" t="str">
        <f ca="1">HYPERLINK("#"&amp;CELL("direccion",Tabla_471047!A351),"348")</f>
        <v>348</v>
      </c>
      <c r="V355" s="10" t="str">
        <f ca="1">HYPERLINK("#"&amp;CELL("direccion",Tabla_471030!A351),"348")</f>
        <v>348</v>
      </c>
      <c r="W355" s="10" t="str">
        <f ca="1">HYPERLINK("#"&amp;CELL("direccion",Tabla_471041!A351),"348")</f>
        <v>348</v>
      </c>
      <c r="X355" s="10" t="str">
        <f ca="1">HYPERLINK("#"&amp;CELL("direccion",Tabla_471031!A351),"348")</f>
        <v>348</v>
      </c>
      <c r="Y355" s="10" t="str">
        <f ca="1">HYPERLINK("#"&amp;CELL("direccion",Tabla_471032!A351),"348")</f>
        <v>348</v>
      </c>
      <c r="Z355" s="10" t="str">
        <f ca="1">HYPERLINK("#"&amp;CELL("direccion",Tabla_471059!A351),"348")</f>
        <v>348</v>
      </c>
      <c r="AA355" s="10" t="str">
        <f ca="1">HYPERLINK("#"&amp;CELL("direccion",Tabla_471071!A351),"348")</f>
        <v>348</v>
      </c>
      <c r="AB355" s="10" t="str">
        <f ca="1">HYPERLINK("#"&amp;CELL("direccion",Tabla_471062!A351),"348")</f>
        <v>348</v>
      </c>
      <c r="AC355" s="10" t="str">
        <f ca="1">HYPERLINK("#"&amp;CELL("direccion",Tabla_471074!A351),"348")</f>
        <v>348</v>
      </c>
      <c r="AD355" s="5" t="s">
        <v>213</v>
      </c>
      <c r="AE355" s="3">
        <v>45473</v>
      </c>
    </row>
    <row r="356" spans="1:31" x14ac:dyDescent="0.25">
      <c r="A356" s="5">
        <v>2024</v>
      </c>
      <c r="B356" s="3">
        <v>45383</v>
      </c>
      <c r="C356" s="3">
        <v>45473</v>
      </c>
      <c r="D356" s="5" t="s">
        <v>84</v>
      </c>
      <c r="E356" s="5">
        <v>130</v>
      </c>
      <c r="F356" s="5" t="s">
        <v>400</v>
      </c>
      <c r="G356" s="5" t="s">
        <v>401</v>
      </c>
      <c r="H356" s="5" t="s">
        <v>225</v>
      </c>
      <c r="I356" s="5" t="s">
        <v>1030</v>
      </c>
      <c r="J356" s="5" t="s">
        <v>440</v>
      </c>
      <c r="K356" s="5" t="s">
        <v>954</v>
      </c>
      <c r="L356" s="5" t="s">
        <v>91</v>
      </c>
      <c r="M356" s="5">
        <v>8893</v>
      </c>
      <c r="N356" s="5" t="s">
        <v>212</v>
      </c>
      <c r="O356" s="5">
        <v>7297.66</v>
      </c>
      <c r="P356" s="5" t="s">
        <v>212</v>
      </c>
      <c r="Q356" s="10" t="str">
        <f ca="1">HYPERLINK("#"&amp;CELL("direccion",Tabla_471065!A352),"349")</f>
        <v>349</v>
      </c>
      <c r="R356" s="10" t="str">
        <f ca="1">HYPERLINK("#"&amp;CELL("direccion",Tabla_471039!A352),"349")</f>
        <v>349</v>
      </c>
      <c r="S356" s="10" t="str">
        <f ca="1">HYPERLINK("#"&amp;CELL("direccion",Tabla_471067!A352),"349")</f>
        <v>349</v>
      </c>
      <c r="T356" s="10" t="str">
        <f ca="1">HYPERLINK("#"&amp;CELL("direccion",Tabla_471023!A352),"349")</f>
        <v>349</v>
      </c>
      <c r="U356" s="10" t="str">
        <f ca="1">HYPERLINK("#"&amp;CELL("direccion",Tabla_471047!A352),"349")</f>
        <v>349</v>
      </c>
      <c r="V356" s="10" t="str">
        <f ca="1">HYPERLINK("#"&amp;CELL("direccion",Tabla_471030!A352),"349")</f>
        <v>349</v>
      </c>
      <c r="W356" s="10" t="str">
        <f ca="1">HYPERLINK("#"&amp;CELL("direccion",Tabla_471041!A352),"349")</f>
        <v>349</v>
      </c>
      <c r="X356" s="10" t="str">
        <f ca="1">HYPERLINK("#"&amp;CELL("direccion",Tabla_471031!A352),"349")</f>
        <v>349</v>
      </c>
      <c r="Y356" s="10" t="str">
        <f ca="1">HYPERLINK("#"&amp;CELL("direccion",Tabla_471032!A352),"349")</f>
        <v>349</v>
      </c>
      <c r="Z356" s="10" t="str">
        <f ca="1">HYPERLINK("#"&amp;CELL("direccion",Tabla_471059!A352),"349")</f>
        <v>349</v>
      </c>
      <c r="AA356" s="10" t="str">
        <f ca="1">HYPERLINK("#"&amp;CELL("direccion",Tabla_471071!A352),"349")</f>
        <v>349</v>
      </c>
      <c r="AB356" s="10" t="str">
        <f ca="1">HYPERLINK("#"&amp;CELL("direccion",Tabla_471062!A352),"349")</f>
        <v>349</v>
      </c>
      <c r="AC356" s="10" t="str">
        <f ca="1">HYPERLINK("#"&amp;CELL("direccion",Tabla_471074!A352),"349")</f>
        <v>349</v>
      </c>
      <c r="AD356" s="5" t="s">
        <v>213</v>
      </c>
      <c r="AE356" s="3">
        <v>45473</v>
      </c>
    </row>
    <row r="357" spans="1:31" x14ac:dyDescent="0.25">
      <c r="A357" s="5">
        <v>2024</v>
      </c>
      <c r="B357" s="3">
        <v>45383</v>
      </c>
      <c r="C357" s="3">
        <v>45473</v>
      </c>
      <c r="D357" s="5" t="s">
        <v>84</v>
      </c>
      <c r="E357" s="5">
        <v>129</v>
      </c>
      <c r="F357" s="5" t="s">
        <v>407</v>
      </c>
      <c r="G357" s="5" t="s">
        <v>408</v>
      </c>
      <c r="H357" s="5" t="s">
        <v>225</v>
      </c>
      <c r="I357" s="5" t="s">
        <v>1031</v>
      </c>
      <c r="J357" s="5" t="s">
        <v>685</v>
      </c>
      <c r="K357" s="5" t="s">
        <v>456</v>
      </c>
      <c r="L357" s="5" t="s">
        <v>92</v>
      </c>
      <c r="M357" s="5">
        <v>8530</v>
      </c>
      <c r="N357" s="5" t="s">
        <v>212</v>
      </c>
      <c r="O357" s="5">
        <v>7012.7300000000005</v>
      </c>
      <c r="P357" s="5" t="s">
        <v>212</v>
      </c>
      <c r="Q357" s="10" t="str">
        <f ca="1">HYPERLINK("#"&amp;CELL("direccion",Tabla_471065!A353),"350")</f>
        <v>350</v>
      </c>
      <c r="R357" s="10" t="str">
        <f ca="1">HYPERLINK("#"&amp;CELL("direccion",Tabla_471039!A353),"350")</f>
        <v>350</v>
      </c>
      <c r="S357" s="10" t="str">
        <f ca="1">HYPERLINK("#"&amp;CELL("direccion",Tabla_471067!A353),"350")</f>
        <v>350</v>
      </c>
      <c r="T357" s="10" t="str">
        <f ca="1">HYPERLINK("#"&amp;CELL("direccion",Tabla_471023!A353),"350")</f>
        <v>350</v>
      </c>
      <c r="U357" s="10" t="str">
        <f ca="1">HYPERLINK("#"&amp;CELL("direccion",Tabla_471047!A353),"350")</f>
        <v>350</v>
      </c>
      <c r="V357" s="10" t="str">
        <f ca="1">HYPERLINK("#"&amp;CELL("direccion",Tabla_471030!A353),"350")</f>
        <v>350</v>
      </c>
      <c r="W357" s="10" t="str">
        <f ca="1">HYPERLINK("#"&amp;CELL("direccion",Tabla_471041!A353),"350")</f>
        <v>350</v>
      </c>
      <c r="X357" s="10" t="str">
        <f ca="1">HYPERLINK("#"&amp;CELL("direccion",Tabla_471031!A353),"350")</f>
        <v>350</v>
      </c>
      <c r="Y357" s="10" t="str">
        <f ca="1">HYPERLINK("#"&amp;CELL("direccion",Tabla_471032!A353),"350")</f>
        <v>350</v>
      </c>
      <c r="Z357" s="10" t="str">
        <f ca="1">HYPERLINK("#"&amp;CELL("direccion",Tabla_471059!A353),"350")</f>
        <v>350</v>
      </c>
      <c r="AA357" s="10" t="str">
        <f ca="1">HYPERLINK("#"&amp;CELL("direccion",Tabla_471071!A353),"350")</f>
        <v>350</v>
      </c>
      <c r="AB357" s="10" t="str">
        <f ca="1">HYPERLINK("#"&amp;CELL("direccion",Tabla_471062!A353),"350")</f>
        <v>350</v>
      </c>
      <c r="AC357" s="10" t="str">
        <f ca="1">HYPERLINK("#"&amp;CELL("direccion",Tabla_471074!A353),"350")</f>
        <v>350</v>
      </c>
      <c r="AD357" s="5" t="s">
        <v>213</v>
      </c>
      <c r="AE357" s="3">
        <v>45473</v>
      </c>
    </row>
    <row r="358" spans="1:31" x14ac:dyDescent="0.25">
      <c r="A358" s="5">
        <v>2024</v>
      </c>
      <c r="B358" s="3">
        <v>45383</v>
      </c>
      <c r="C358" s="3">
        <v>45473</v>
      </c>
      <c r="D358" s="5" t="s">
        <v>84</v>
      </c>
      <c r="E358" s="5">
        <v>129</v>
      </c>
      <c r="F358" s="5" t="s">
        <v>409</v>
      </c>
      <c r="G358" s="5" t="s">
        <v>410</v>
      </c>
      <c r="H358" s="5" t="s">
        <v>225</v>
      </c>
      <c r="I358" s="5" t="s">
        <v>636</v>
      </c>
      <c r="J358" s="5" t="s">
        <v>449</v>
      </c>
      <c r="K358" s="5" t="s">
        <v>736</v>
      </c>
      <c r="L358" s="5" t="s">
        <v>92</v>
      </c>
      <c r="M358" s="5">
        <v>8530</v>
      </c>
      <c r="N358" s="5" t="s">
        <v>212</v>
      </c>
      <c r="O358" s="5">
        <v>7012.7300000000005</v>
      </c>
      <c r="P358" s="5" t="s">
        <v>212</v>
      </c>
      <c r="Q358" s="10" t="str">
        <f ca="1">HYPERLINK("#"&amp;CELL("direccion",Tabla_471065!A354),"351")</f>
        <v>351</v>
      </c>
      <c r="R358" s="10" t="str">
        <f ca="1">HYPERLINK("#"&amp;CELL("direccion",Tabla_471039!A354),"351")</f>
        <v>351</v>
      </c>
      <c r="S358" s="10" t="str">
        <f ca="1">HYPERLINK("#"&amp;CELL("direccion",Tabla_471067!A354),"351")</f>
        <v>351</v>
      </c>
      <c r="T358" s="10" t="str">
        <f ca="1">HYPERLINK("#"&amp;CELL("direccion",Tabla_471023!A354),"351")</f>
        <v>351</v>
      </c>
      <c r="U358" s="10" t="str">
        <f ca="1">HYPERLINK("#"&amp;CELL("direccion",Tabla_471047!A354),"351")</f>
        <v>351</v>
      </c>
      <c r="V358" s="10" t="str">
        <f ca="1">HYPERLINK("#"&amp;CELL("direccion",Tabla_471030!A354),"351")</f>
        <v>351</v>
      </c>
      <c r="W358" s="10" t="str">
        <f ca="1">HYPERLINK("#"&amp;CELL("direccion",Tabla_471041!A354),"351")</f>
        <v>351</v>
      </c>
      <c r="X358" s="10" t="str">
        <f ca="1">HYPERLINK("#"&amp;CELL("direccion",Tabla_471031!A354),"351")</f>
        <v>351</v>
      </c>
      <c r="Y358" s="10" t="str">
        <f ca="1">HYPERLINK("#"&amp;CELL("direccion",Tabla_471032!A354),"351")</f>
        <v>351</v>
      </c>
      <c r="Z358" s="10" t="str">
        <f ca="1">HYPERLINK("#"&amp;CELL("direccion",Tabla_471059!A354),"351")</f>
        <v>351</v>
      </c>
      <c r="AA358" s="10" t="str">
        <f ca="1">HYPERLINK("#"&amp;CELL("direccion",Tabla_471071!A354),"351")</f>
        <v>351</v>
      </c>
      <c r="AB358" s="10" t="str">
        <f ca="1">HYPERLINK("#"&amp;CELL("direccion",Tabla_471062!A354),"351")</f>
        <v>351</v>
      </c>
      <c r="AC358" s="10" t="str">
        <f ca="1">HYPERLINK("#"&amp;CELL("direccion",Tabla_471074!A354),"351")</f>
        <v>351</v>
      </c>
      <c r="AD358" s="5" t="s">
        <v>213</v>
      </c>
      <c r="AE358" s="3">
        <v>45473</v>
      </c>
    </row>
    <row r="359" spans="1:31" x14ac:dyDescent="0.25">
      <c r="A359" s="5">
        <v>2024</v>
      </c>
      <c r="B359" s="3">
        <v>45383</v>
      </c>
      <c r="C359" s="3">
        <v>45473</v>
      </c>
      <c r="D359" s="5" t="s">
        <v>84</v>
      </c>
      <c r="E359" s="5">
        <v>129</v>
      </c>
      <c r="F359" s="5" t="s">
        <v>373</v>
      </c>
      <c r="G359" s="5" t="s">
        <v>374</v>
      </c>
      <c r="H359" s="5" t="s">
        <v>225</v>
      </c>
      <c r="I359" s="5" t="s">
        <v>504</v>
      </c>
      <c r="J359" s="5" t="s">
        <v>530</v>
      </c>
      <c r="K359" s="5" t="s">
        <v>1032</v>
      </c>
      <c r="L359" s="5" t="s">
        <v>91</v>
      </c>
      <c r="M359" s="5">
        <v>8530</v>
      </c>
      <c r="N359" s="5" t="s">
        <v>212</v>
      </c>
      <c r="O359" s="5">
        <v>7012.7300000000005</v>
      </c>
      <c r="P359" s="5" t="s">
        <v>212</v>
      </c>
      <c r="Q359" s="10" t="str">
        <f ca="1">HYPERLINK("#"&amp;CELL("direccion",Tabla_471065!A355),"352")</f>
        <v>352</v>
      </c>
      <c r="R359" s="10" t="str">
        <f ca="1">HYPERLINK("#"&amp;CELL("direccion",Tabla_471039!A355),"352")</f>
        <v>352</v>
      </c>
      <c r="S359" s="10" t="str">
        <f ca="1">HYPERLINK("#"&amp;CELL("direccion",Tabla_471067!A355),"352")</f>
        <v>352</v>
      </c>
      <c r="T359" s="10" t="str">
        <f ca="1">HYPERLINK("#"&amp;CELL("direccion",Tabla_471023!A355),"352")</f>
        <v>352</v>
      </c>
      <c r="U359" s="10" t="str">
        <f ca="1">HYPERLINK("#"&amp;CELL("direccion",Tabla_471047!A355),"352")</f>
        <v>352</v>
      </c>
      <c r="V359" s="10" t="str">
        <f ca="1">HYPERLINK("#"&amp;CELL("direccion",Tabla_471030!A355),"352")</f>
        <v>352</v>
      </c>
      <c r="W359" s="10" t="str">
        <f ca="1">HYPERLINK("#"&amp;CELL("direccion",Tabla_471041!A355),"352")</f>
        <v>352</v>
      </c>
      <c r="X359" s="10" t="str">
        <f ca="1">HYPERLINK("#"&amp;CELL("direccion",Tabla_471031!A355),"352")</f>
        <v>352</v>
      </c>
      <c r="Y359" s="10" t="str">
        <f ca="1">HYPERLINK("#"&amp;CELL("direccion",Tabla_471032!A355),"352")</f>
        <v>352</v>
      </c>
      <c r="Z359" s="10" t="str">
        <f ca="1">HYPERLINK("#"&amp;CELL("direccion",Tabla_471059!A355),"352")</f>
        <v>352</v>
      </c>
      <c r="AA359" s="10" t="str">
        <f ca="1">HYPERLINK("#"&amp;CELL("direccion",Tabla_471071!A355),"352")</f>
        <v>352</v>
      </c>
      <c r="AB359" s="10" t="str">
        <f ca="1">HYPERLINK("#"&amp;CELL("direccion",Tabla_471062!A355),"352")</f>
        <v>352</v>
      </c>
      <c r="AC359" s="10" t="str">
        <f ca="1">HYPERLINK("#"&amp;CELL("direccion",Tabla_471074!A355),"352")</f>
        <v>352</v>
      </c>
      <c r="AD359" s="5" t="s">
        <v>213</v>
      </c>
      <c r="AE359" s="3">
        <v>45473</v>
      </c>
    </row>
    <row r="360" spans="1:31" x14ac:dyDescent="0.25">
      <c r="A360" s="5">
        <v>2024</v>
      </c>
      <c r="B360" s="3">
        <v>45383</v>
      </c>
      <c r="C360" s="3">
        <v>45473</v>
      </c>
      <c r="D360" s="5" t="s">
        <v>84</v>
      </c>
      <c r="E360" s="5">
        <v>129</v>
      </c>
      <c r="F360" s="5" t="s">
        <v>411</v>
      </c>
      <c r="G360" s="5" t="s">
        <v>412</v>
      </c>
      <c r="H360" s="5" t="s">
        <v>225</v>
      </c>
      <c r="I360" s="5" t="s">
        <v>1033</v>
      </c>
      <c r="J360" s="5" t="s">
        <v>451</v>
      </c>
      <c r="K360" s="5" t="s">
        <v>1034</v>
      </c>
      <c r="L360" s="5" t="s">
        <v>92</v>
      </c>
      <c r="M360" s="5">
        <v>8530</v>
      </c>
      <c r="N360" s="5" t="s">
        <v>212</v>
      </c>
      <c r="O360" s="5">
        <v>7012.7300000000005</v>
      </c>
      <c r="P360" s="5" t="s">
        <v>212</v>
      </c>
      <c r="Q360" s="10" t="str">
        <f ca="1">HYPERLINK("#"&amp;CELL("direccion",Tabla_471065!A356),"353")</f>
        <v>353</v>
      </c>
      <c r="R360" s="10" t="str">
        <f ca="1">HYPERLINK("#"&amp;CELL("direccion",Tabla_471039!A356),"353")</f>
        <v>353</v>
      </c>
      <c r="S360" s="10" t="str">
        <f ca="1">HYPERLINK("#"&amp;CELL("direccion",Tabla_471067!A356),"353")</f>
        <v>353</v>
      </c>
      <c r="T360" s="10" t="str">
        <f ca="1">HYPERLINK("#"&amp;CELL("direccion",Tabla_471023!A356),"353")</f>
        <v>353</v>
      </c>
      <c r="U360" s="10" t="str">
        <f ca="1">HYPERLINK("#"&amp;CELL("direccion",Tabla_471047!A356),"353")</f>
        <v>353</v>
      </c>
      <c r="V360" s="10" t="str">
        <f ca="1">HYPERLINK("#"&amp;CELL("direccion",Tabla_471030!A356),"353")</f>
        <v>353</v>
      </c>
      <c r="W360" s="10" t="str">
        <f ca="1">HYPERLINK("#"&amp;CELL("direccion",Tabla_471041!A356),"353")</f>
        <v>353</v>
      </c>
      <c r="X360" s="10" t="str">
        <f ca="1">HYPERLINK("#"&amp;CELL("direccion",Tabla_471031!A356),"353")</f>
        <v>353</v>
      </c>
      <c r="Y360" s="10" t="str">
        <f ca="1">HYPERLINK("#"&amp;CELL("direccion",Tabla_471032!A356),"353")</f>
        <v>353</v>
      </c>
      <c r="Z360" s="10" t="str">
        <f ca="1">HYPERLINK("#"&amp;CELL("direccion",Tabla_471059!A356),"353")</f>
        <v>353</v>
      </c>
      <c r="AA360" s="10" t="str">
        <f ca="1">HYPERLINK("#"&amp;CELL("direccion",Tabla_471071!A356),"353")</f>
        <v>353</v>
      </c>
      <c r="AB360" s="10" t="str">
        <f ca="1">HYPERLINK("#"&amp;CELL("direccion",Tabla_471062!A356),"353")</f>
        <v>353</v>
      </c>
      <c r="AC360" s="10" t="str">
        <f ca="1">HYPERLINK("#"&amp;CELL("direccion",Tabla_471074!A356),"353")</f>
        <v>353</v>
      </c>
      <c r="AD360" s="5" t="s">
        <v>213</v>
      </c>
      <c r="AE360" s="3">
        <v>45473</v>
      </c>
    </row>
    <row r="361" spans="1:31" x14ac:dyDescent="0.25">
      <c r="A361" s="5">
        <v>2024</v>
      </c>
      <c r="B361" s="3">
        <v>45383</v>
      </c>
      <c r="C361" s="3">
        <v>45473</v>
      </c>
      <c r="D361" s="5" t="s">
        <v>84</v>
      </c>
      <c r="E361" s="5">
        <v>120</v>
      </c>
      <c r="F361" s="5" t="s">
        <v>407</v>
      </c>
      <c r="G361" s="5" t="s">
        <v>408</v>
      </c>
      <c r="H361" s="5" t="s">
        <v>225</v>
      </c>
      <c r="I361" s="5" t="s">
        <v>580</v>
      </c>
      <c r="J361" s="5" t="s">
        <v>1035</v>
      </c>
      <c r="K361" s="5" t="s">
        <v>1036</v>
      </c>
      <c r="L361" s="5" t="s">
        <v>92</v>
      </c>
      <c r="M361" s="5">
        <v>8530</v>
      </c>
      <c r="N361" s="5" t="s">
        <v>212</v>
      </c>
      <c r="O361" s="5">
        <v>7012.7300000000005</v>
      </c>
      <c r="P361" s="5" t="s">
        <v>212</v>
      </c>
      <c r="Q361" s="10" t="str">
        <f ca="1">HYPERLINK("#"&amp;CELL("direccion",Tabla_471065!A357),"354")</f>
        <v>354</v>
      </c>
      <c r="R361" s="10" t="str">
        <f ca="1">HYPERLINK("#"&amp;CELL("direccion",Tabla_471039!A357),"354")</f>
        <v>354</v>
      </c>
      <c r="S361" s="10" t="str">
        <f ca="1">HYPERLINK("#"&amp;CELL("direccion",Tabla_471067!A357),"354")</f>
        <v>354</v>
      </c>
      <c r="T361" s="10" t="str">
        <f ca="1">HYPERLINK("#"&amp;CELL("direccion",Tabla_471023!A357),"354")</f>
        <v>354</v>
      </c>
      <c r="U361" s="10" t="str">
        <f ca="1">HYPERLINK("#"&amp;CELL("direccion",Tabla_471047!A357),"354")</f>
        <v>354</v>
      </c>
      <c r="V361" s="10" t="str">
        <f ca="1">HYPERLINK("#"&amp;CELL("direccion",Tabla_471030!A357),"354")</f>
        <v>354</v>
      </c>
      <c r="W361" s="10" t="str">
        <f ca="1">HYPERLINK("#"&amp;CELL("direccion",Tabla_471041!A357),"354")</f>
        <v>354</v>
      </c>
      <c r="X361" s="10" t="str">
        <f ca="1">HYPERLINK("#"&amp;CELL("direccion",Tabla_471031!A357),"354")</f>
        <v>354</v>
      </c>
      <c r="Y361" s="10" t="str">
        <f ca="1">HYPERLINK("#"&amp;CELL("direccion",Tabla_471032!A357),"354")</f>
        <v>354</v>
      </c>
      <c r="Z361" s="10" t="str">
        <f ca="1">HYPERLINK("#"&amp;CELL("direccion",Tabla_471059!A357),"354")</f>
        <v>354</v>
      </c>
      <c r="AA361" s="10" t="str">
        <f ca="1">HYPERLINK("#"&amp;CELL("direccion",Tabla_471071!A357),"354")</f>
        <v>354</v>
      </c>
      <c r="AB361" s="10" t="str">
        <f ca="1">HYPERLINK("#"&amp;CELL("direccion",Tabla_471062!A357),"354")</f>
        <v>354</v>
      </c>
      <c r="AC361" s="10" t="str">
        <f ca="1">HYPERLINK("#"&amp;CELL("direccion",Tabla_471074!A357),"354")</f>
        <v>354</v>
      </c>
      <c r="AD361" s="5" t="s">
        <v>213</v>
      </c>
      <c r="AE361" s="3">
        <v>45473</v>
      </c>
    </row>
    <row r="362" spans="1:31" x14ac:dyDescent="0.25">
      <c r="A362" s="5">
        <v>2024</v>
      </c>
      <c r="B362" s="3">
        <v>45383</v>
      </c>
      <c r="C362" s="3">
        <v>45473</v>
      </c>
      <c r="D362" s="5" t="s">
        <v>84</v>
      </c>
      <c r="E362" s="5">
        <v>120</v>
      </c>
      <c r="F362" s="5" t="s">
        <v>413</v>
      </c>
      <c r="G362" s="5" t="s">
        <v>413</v>
      </c>
      <c r="H362" s="5" t="s">
        <v>225</v>
      </c>
      <c r="I362" s="5" t="s">
        <v>1037</v>
      </c>
      <c r="J362" s="5" t="s">
        <v>530</v>
      </c>
      <c r="K362" s="5" t="s">
        <v>533</v>
      </c>
      <c r="L362" s="5" t="s">
        <v>92</v>
      </c>
      <c r="M362" s="5">
        <v>8530</v>
      </c>
      <c r="N362" s="5" t="s">
        <v>212</v>
      </c>
      <c r="O362" s="5">
        <v>7012.7300000000005</v>
      </c>
      <c r="P362" s="5" t="s">
        <v>212</v>
      </c>
      <c r="Q362" s="10" t="str">
        <f ca="1">HYPERLINK("#"&amp;CELL("direccion",Tabla_471065!A358),"355")</f>
        <v>355</v>
      </c>
      <c r="R362" s="10" t="str">
        <f ca="1">HYPERLINK("#"&amp;CELL("direccion",Tabla_471039!A358),"355")</f>
        <v>355</v>
      </c>
      <c r="S362" s="10" t="str">
        <f ca="1">HYPERLINK("#"&amp;CELL("direccion",Tabla_471067!A358),"355")</f>
        <v>355</v>
      </c>
      <c r="T362" s="10" t="str">
        <f ca="1">HYPERLINK("#"&amp;CELL("direccion",Tabla_471023!A358),"355")</f>
        <v>355</v>
      </c>
      <c r="U362" s="10" t="str">
        <f ca="1">HYPERLINK("#"&amp;CELL("direccion",Tabla_471047!A358),"355")</f>
        <v>355</v>
      </c>
      <c r="V362" s="10" t="str">
        <f ca="1">HYPERLINK("#"&amp;CELL("direccion",Tabla_471030!A358),"355")</f>
        <v>355</v>
      </c>
      <c r="W362" s="10" t="str">
        <f ca="1">HYPERLINK("#"&amp;CELL("direccion",Tabla_471041!A358),"355")</f>
        <v>355</v>
      </c>
      <c r="X362" s="10" t="str">
        <f ca="1">HYPERLINK("#"&amp;CELL("direccion",Tabla_471031!A358),"355")</f>
        <v>355</v>
      </c>
      <c r="Y362" s="10" t="str">
        <f ca="1">HYPERLINK("#"&amp;CELL("direccion",Tabla_471032!A358),"355")</f>
        <v>355</v>
      </c>
      <c r="Z362" s="10" t="str">
        <f ca="1">HYPERLINK("#"&amp;CELL("direccion",Tabla_471059!A358),"355")</f>
        <v>355</v>
      </c>
      <c r="AA362" s="10" t="str">
        <f ca="1">HYPERLINK("#"&amp;CELL("direccion",Tabla_471071!A358),"355")</f>
        <v>355</v>
      </c>
      <c r="AB362" s="10" t="str">
        <f ca="1">HYPERLINK("#"&amp;CELL("direccion",Tabla_471062!A358),"355")</f>
        <v>355</v>
      </c>
      <c r="AC362" s="10" t="str">
        <f ca="1">HYPERLINK("#"&amp;CELL("direccion",Tabla_471074!A358),"355")</f>
        <v>355</v>
      </c>
      <c r="AD362" s="5" t="s">
        <v>213</v>
      </c>
      <c r="AE362" s="3">
        <v>45473</v>
      </c>
    </row>
    <row r="363" spans="1:31" x14ac:dyDescent="0.25">
      <c r="A363" s="5">
        <v>2024</v>
      </c>
      <c r="B363" s="3">
        <v>45383</v>
      </c>
      <c r="C363" s="3">
        <v>45473</v>
      </c>
      <c r="D363" s="5" t="s">
        <v>84</v>
      </c>
      <c r="E363" s="5">
        <v>119</v>
      </c>
      <c r="F363" s="5" t="s">
        <v>414</v>
      </c>
      <c r="G363" s="5" t="s">
        <v>415</v>
      </c>
      <c r="H363" s="5" t="s">
        <v>225</v>
      </c>
      <c r="I363" s="5" t="s">
        <v>823</v>
      </c>
      <c r="J363" s="5" t="s">
        <v>1038</v>
      </c>
      <c r="K363" s="5" t="s">
        <v>440</v>
      </c>
      <c r="L363" s="5" t="s">
        <v>92</v>
      </c>
      <c r="M363" s="5">
        <v>9474</v>
      </c>
      <c r="N363" s="5" t="s">
        <v>212</v>
      </c>
      <c r="O363" s="5">
        <v>7753.72</v>
      </c>
      <c r="P363" s="5" t="s">
        <v>212</v>
      </c>
      <c r="Q363" s="10" t="str">
        <f ca="1">HYPERLINK("#"&amp;CELL("direccion",Tabla_471065!A359),"356")</f>
        <v>356</v>
      </c>
      <c r="R363" s="10" t="str">
        <f ca="1">HYPERLINK("#"&amp;CELL("direccion",Tabla_471039!A359),"356")</f>
        <v>356</v>
      </c>
      <c r="S363" s="10" t="str">
        <f ca="1">HYPERLINK("#"&amp;CELL("direccion",Tabla_471067!A359),"356")</f>
        <v>356</v>
      </c>
      <c r="T363" s="10" t="str">
        <f ca="1">HYPERLINK("#"&amp;CELL("direccion",Tabla_471023!A359),"356")</f>
        <v>356</v>
      </c>
      <c r="U363" s="10" t="str">
        <f ca="1">HYPERLINK("#"&amp;CELL("direccion",Tabla_471047!A359),"356")</f>
        <v>356</v>
      </c>
      <c r="V363" s="10" t="str">
        <f ca="1">HYPERLINK("#"&amp;CELL("direccion",Tabla_471030!A359),"356")</f>
        <v>356</v>
      </c>
      <c r="W363" s="10" t="str">
        <f ca="1">HYPERLINK("#"&amp;CELL("direccion",Tabla_471041!A359),"356")</f>
        <v>356</v>
      </c>
      <c r="X363" s="10" t="str">
        <f ca="1">HYPERLINK("#"&amp;CELL("direccion",Tabla_471031!A359),"356")</f>
        <v>356</v>
      </c>
      <c r="Y363" s="10" t="str">
        <f ca="1">HYPERLINK("#"&amp;CELL("direccion",Tabla_471032!A359),"356")</f>
        <v>356</v>
      </c>
      <c r="Z363" s="10" t="str">
        <f ca="1">HYPERLINK("#"&amp;CELL("direccion",Tabla_471059!A359),"356")</f>
        <v>356</v>
      </c>
      <c r="AA363" s="10" t="str">
        <f ca="1">HYPERLINK("#"&amp;CELL("direccion",Tabla_471071!A359),"356")</f>
        <v>356</v>
      </c>
      <c r="AB363" s="10" t="str">
        <f ca="1">HYPERLINK("#"&amp;CELL("direccion",Tabla_471062!A359),"356")</f>
        <v>356</v>
      </c>
      <c r="AC363" s="10" t="str">
        <f ca="1">HYPERLINK("#"&amp;CELL("direccion",Tabla_471074!A359),"356")</f>
        <v>356</v>
      </c>
      <c r="AD363" s="5" t="s">
        <v>213</v>
      </c>
      <c r="AE363" s="3">
        <v>45473</v>
      </c>
    </row>
    <row r="364" spans="1:31" x14ac:dyDescent="0.25">
      <c r="A364" s="5">
        <v>2024</v>
      </c>
      <c r="B364" s="3">
        <v>45383</v>
      </c>
      <c r="C364" s="3">
        <v>45473</v>
      </c>
      <c r="D364" s="5" t="s">
        <v>84</v>
      </c>
      <c r="E364" s="5">
        <v>119</v>
      </c>
      <c r="F364" s="5" t="s">
        <v>416</v>
      </c>
      <c r="G364" s="5" t="s">
        <v>417</v>
      </c>
      <c r="H364" s="5" t="s">
        <v>225</v>
      </c>
      <c r="I364" s="5" t="s">
        <v>1039</v>
      </c>
      <c r="J364" s="5" t="s">
        <v>492</v>
      </c>
      <c r="K364" s="5" t="s">
        <v>1040</v>
      </c>
      <c r="L364" s="5" t="s">
        <v>92</v>
      </c>
      <c r="M364" s="5">
        <v>9474</v>
      </c>
      <c r="N364" s="5" t="s">
        <v>212</v>
      </c>
      <c r="O364" s="5">
        <v>7753.72</v>
      </c>
      <c r="P364" s="5" t="s">
        <v>212</v>
      </c>
      <c r="Q364" s="10" t="str">
        <f ca="1">HYPERLINK("#"&amp;CELL("direccion",Tabla_471065!A360),"357")</f>
        <v>357</v>
      </c>
      <c r="R364" s="10" t="str">
        <f ca="1">HYPERLINK("#"&amp;CELL("direccion",Tabla_471039!A360),"357")</f>
        <v>357</v>
      </c>
      <c r="S364" s="10" t="str">
        <f ca="1">HYPERLINK("#"&amp;CELL("direccion",Tabla_471067!A360),"357")</f>
        <v>357</v>
      </c>
      <c r="T364" s="10" t="str">
        <f ca="1">HYPERLINK("#"&amp;CELL("direccion",Tabla_471023!A360),"357")</f>
        <v>357</v>
      </c>
      <c r="U364" s="10" t="str">
        <f ca="1">HYPERLINK("#"&amp;CELL("direccion",Tabla_471047!A360),"357")</f>
        <v>357</v>
      </c>
      <c r="V364" s="10" t="str">
        <f ca="1">HYPERLINK("#"&amp;CELL("direccion",Tabla_471030!A360),"357")</f>
        <v>357</v>
      </c>
      <c r="W364" s="10" t="str">
        <f ca="1">HYPERLINK("#"&amp;CELL("direccion",Tabla_471041!A360),"357")</f>
        <v>357</v>
      </c>
      <c r="X364" s="10" t="str">
        <f ca="1">HYPERLINK("#"&amp;CELL("direccion",Tabla_471031!A360),"357")</f>
        <v>357</v>
      </c>
      <c r="Y364" s="10" t="str">
        <f ca="1">HYPERLINK("#"&amp;CELL("direccion",Tabla_471032!A360),"357")</f>
        <v>357</v>
      </c>
      <c r="Z364" s="10" t="str">
        <f ca="1">HYPERLINK("#"&amp;CELL("direccion",Tabla_471059!A360),"357")</f>
        <v>357</v>
      </c>
      <c r="AA364" s="10" t="str">
        <f ca="1">HYPERLINK("#"&amp;CELL("direccion",Tabla_471071!A360),"357")</f>
        <v>357</v>
      </c>
      <c r="AB364" s="10" t="str">
        <f ca="1">HYPERLINK("#"&amp;CELL("direccion",Tabla_471062!A360),"357")</f>
        <v>357</v>
      </c>
      <c r="AC364" s="10" t="str">
        <f ca="1">HYPERLINK("#"&amp;CELL("direccion",Tabla_471074!A360),"357")</f>
        <v>357</v>
      </c>
      <c r="AD364" s="5" t="s">
        <v>213</v>
      </c>
      <c r="AE364" s="3">
        <v>45473</v>
      </c>
    </row>
    <row r="365" spans="1:31" x14ac:dyDescent="0.25">
      <c r="A365" s="5">
        <v>2024</v>
      </c>
      <c r="B365" s="3">
        <v>45383</v>
      </c>
      <c r="C365" s="3">
        <v>45473</v>
      </c>
      <c r="D365" s="5" t="s">
        <v>84</v>
      </c>
      <c r="E365" s="5">
        <v>109</v>
      </c>
      <c r="F365" s="5" t="s">
        <v>418</v>
      </c>
      <c r="G365" s="5" t="s">
        <v>419</v>
      </c>
      <c r="H365" s="5" t="s">
        <v>225</v>
      </c>
      <c r="I365" s="5" t="s">
        <v>1041</v>
      </c>
      <c r="J365" s="5" t="s">
        <v>1042</v>
      </c>
      <c r="K365" s="5" t="s">
        <v>631</v>
      </c>
      <c r="L365" s="5" t="s">
        <v>91</v>
      </c>
      <c r="M365" s="5">
        <v>9098</v>
      </c>
      <c r="N365" s="5" t="s">
        <v>212</v>
      </c>
      <c r="O365" s="5">
        <v>7458.58</v>
      </c>
      <c r="P365" s="5" t="s">
        <v>212</v>
      </c>
      <c r="Q365" s="10" t="str">
        <f ca="1">HYPERLINK("#"&amp;CELL("direccion",Tabla_471065!A361),"358")</f>
        <v>358</v>
      </c>
      <c r="R365" s="10" t="str">
        <f ca="1">HYPERLINK("#"&amp;CELL("direccion",Tabla_471039!A361),"358")</f>
        <v>358</v>
      </c>
      <c r="S365" s="10" t="str">
        <f ca="1">HYPERLINK("#"&amp;CELL("direccion",Tabla_471067!A361),"358")</f>
        <v>358</v>
      </c>
      <c r="T365" s="10" t="str">
        <f ca="1">HYPERLINK("#"&amp;CELL("direccion",Tabla_471023!A361),"358")</f>
        <v>358</v>
      </c>
      <c r="U365" s="10" t="str">
        <f ca="1">HYPERLINK("#"&amp;CELL("direccion",Tabla_471047!A361),"358")</f>
        <v>358</v>
      </c>
      <c r="V365" s="10" t="str">
        <f ca="1">HYPERLINK("#"&amp;CELL("direccion",Tabla_471030!A361),"358")</f>
        <v>358</v>
      </c>
      <c r="W365" s="10" t="str">
        <f ca="1">HYPERLINK("#"&amp;CELL("direccion",Tabla_471041!A361),"358")</f>
        <v>358</v>
      </c>
      <c r="X365" s="10" t="str">
        <f ca="1">HYPERLINK("#"&amp;CELL("direccion",Tabla_471031!A361),"358")</f>
        <v>358</v>
      </c>
      <c r="Y365" s="10" t="str">
        <f ca="1">HYPERLINK("#"&amp;CELL("direccion",Tabla_471032!A361),"358")</f>
        <v>358</v>
      </c>
      <c r="Z365" s="10" t="str">
        <f ca="1">HYPERLINK("#"&amp;CELL("direccion",Tabla_471059!A361),"358")</f>
        <v>358</v>
      </c>
      <c r="AA365" s="10" t="str">
        <f ca="1">HYPERLINK("#"&amp;CELL("direccion",Tabla_471071!A361),"358")</f>
        <v>358</v>
      </c>
      <c r="AB365" s="10" t="str">
        <f ca="1">HYPERLINK("#"&amp;CELL("direccion",Tabla_471062!A361),"358")</f>
        <v>358</v>
      </c>
      <c r="AC365" s="10" t="str">
        <f ca="1">HYPERLINK("#"&amp;CELL("direccion",Tabla_471074!A361),"358")</f>
        <v>358</v>
      </c>
      <c r="AD365" s="5" t="s">
        <v>213</v>
      </c>
      <c r="AE365" s="3">
        <v>45473</v>
      </c>
    </row>
    <row r="366" spans="1:31" x14ac:dyDescent="0.25">
      <c r="A366" s="5">
        <v>2024</v>
      </c>
      <c r="B366" s="3">
        <v>45383</v>
      </c>
      <c r="C366" s="3">
        <v>45473</v>
      </c>
      <c r="D366" s="5" t="s">
        <v>84</v>
      </c>
      <c r="E366" s="5">
        <v>109</v>
      </c>
      <c r="F366" s="5" t="s">
        <v>420</v>
      </c>
      <c r="G366" s="5" t="s">
        <v>421</v>
      </c>
      <c r="H366" s="5" t="s">
        <v>225</v>
      </c>
      <c r="I366" s="5" t="s">
        <v>1043</v>
      </c>
      <c r="J366" s="5" t="s">
        <v>601</v>
      </c>
      <c r="K366" s="5" t="s">
        <v>443</v>
      </c>
      <c r="L366" s="5" t="s">
        <v>91</v>
      </c>
      <c r="M366" s="5">
        <v>8059</v>
      </c>
      <c r="N366" s="5" t="s">
        <v>212</v>
      </c>
      <c r="O366" s="5">
        <v>6643.02</v>
      </c>
      <c r="P366" s="5" t="s">
        <v>212</v>
      </c>
      <c r="Q366" s="10" t="str">
        <f ca="1">HYPERLINK("#"&amp;CELL("direccion",Tabla_471065!A362),"359")</f>
        <v>359</v>
      </c>
      <c r="R366" s="10" t="str">
        <f ca="1">HYPERLINK("#"&amp;CELL("direccion",Tabla_471039!A362),"359")</f>
        <v>359</v>
      </c>
      <c r="S366" s="10" t="str">
        <f ca="1">HYPERLINK("#"&amp;CELL("direccion",Tabla_471067!A362),"359")</f>
        <v>359</v>
      </c>
      <c r="T366" s="10" t="str">
        <f ca="1">HYPERLINK("#"&amp;CELL("direccion",Tabla_471023!A362),"359")</f>
        <v>359</v>
      </c>
      <c r="U366" s="10" t="str">
        <f ca="1">HYPERLINK("#"&amp;CELL("direccion",Tabla_471047!A362),"359")</f>
        <v>359</v>
      </c>
      <c r="V366" s="10" t="str">
        <f ca="1">HYPERLINK("#"&amp;CELL("direccion",Tabla_471030!A362),"359")</f>
        <v>359</v>
      </c>
      <c r="W366" s="10" t="str">
        <f ca="1">HYPERLINK("#"&amp;CELL("direccion",Tabla_471041!A362),"359")</f>
        <v>359</v>
      </c>
      <c r="X366" s="10" t="str">
        <f ca="1">HYPERLINK("#"&amp;CELL("direccion",Tabla_471031!A362),"359")</f>
        <v>359</v>
      </c>
      <c r="Y366" s="10" t="str">
        <f ca="1">HYPERLINK("#"&amp;CELL("direccion",Tabla_471032!A362),"359")</f>
        <v>359</v>
      </c>
      <c r="Z366" s="10" t="str">
        <f ca="1">HYPERLINK("#"&amp;CELL("direccion",Tabla_471059!A362),"359")</f>
        <v>359</v>
      </c>
      <c r="AA366" s="10" t="str">
        <f ca="1">HYPERLINK("#"&amp;CELL("direccion",Tabla_471071!A362),"359")</f>
        <v>359</v>
      </c>
      <c r="AB366" s="10" t="str">
        <f ca="1">HYPERLINK("#"&amp;CELL("direccion",Tabla_471062!A362),"359")</f>
        <v>359</v>
      </c>
      <c r="AC366" s="10" t="str">
        <f ca="1">HYPERLINK("#"&amp;CELL("direccion",Tabla_471074!A362),"359")</f>
        <v>359</v>
      </c>
      <c r="AD366" s="5" t="s">
        <v>213</v>
      </c>
      <c r="AE366" s="3">
        <v>45473</v>
      </c>
    </row>
    <row r="367" spans="1:31" x14ac:dyDescent="0.25">
      <c r="A367" s="5">
        <v>2024</v>
      </c>
      <c r="B367" s="3">
        <v>45383</v>
      </c>
      <c r="C367" s="3">
        <v>45473</v>
      </c>
      <c r="D367" s="5" t="s">
        <v>84</v>
      </c>
      <c r="E367" s="5">
        <v>99</v>
      </c>
      <c r="F367" s="5" t="s">
        <v>420</v>
      </c>
      <c r="G367" s="5" t="s">
        <v>421</v>
      </c>
      <c r="H367" s="5" t="s">
        <v>225</v>
      </c>
      <c r="I367" s="5" t="s">
        <v>1044</v>
      </c>
      <c r="J367" s="5" t="s">
        <v>1045</v>
      </c>
      <c r="K367" s="5" t="s">
        <v>753</v>
      </c>
      <c r="L367" s="5" t="s">
        <v>91</v>
      </c>
      <c r="M367" s="5">
        <v>7705</v>
      </c>
      <c r="N367" s="5" t="s">
        <v>212</v>
      </c>
      <c r="O367" s="5">
        <v>6365.14</v>
      </c>
      <c r="P367" s="5" t="s">
        <v>212</v>
      </c>
      <c r="Q367" s="10" t="str">
        <f ca="1">HYPERLINK("#"&amp;CELL("direccion",Tabla_471065!A363),"360")</f>
        <v>360</v>
      </c>
      <c r="R367" s="10" t="str">
        <f ca="1">HYPERLINK("#"&amp;CELL("direccion",Tabla_471039!A363),"360")</f>
        <v>360</v>
      </c>
      <c r="S367" s="10" t="str">
        <f ca="1">HYPERLINK("#"&amp;CELL("direccion",Tabla_471067!A363),"360")</f>
        <v>360</v>
      </c>
      <c r="T367" s="10" t="str">
        <f ca="1">HYPERLINK("#"&amp;CELL("direccion",Tabla_471023!A363),"360")</f>
        <v>360</v>
      </c>
      <c r="U367" s="10" t="str">
        <f ca="1">HYPERLINK("#"&amp;CELL("direccion",Tabla_471047!A363),"360")</f>
        <v>360</v>
      </c>
      <c r="V367" s="10" t="str">
        <f ca="1">HYPERLINK("#"&amp;CELL("direccion",Tabla_471030!A363),"360")</f>
        <v>360</v>
      </c>
      <c r="W367" s="10" t="str">
        <f ca="1">HYPERLINK("#"&amp;CELL("direccion",Tabla_471041!A363),"360")</f>
        <v>360</v>
      </c>
      <c r="X367" s="10" t="str">
        <f ca="1">HYPERLINK("#"&amp;CELL("direccion",Tabla_471031!A363),"360")</f>
        <v>360</v>
      </c>
      <c r="Y367" s="10" t="str">
        <f ca="1">HYPERLINK("#"&amp;CELL("direccion",Tabla_471032!A363),"360")</f>
        <v>360</v>
      </c>
      <c r="Z367" s="10" t="str">
        <f ca="1">HYPERLINK("#"&amp;CELL("direccion",Tabla_471059!A363),"360")</f>
        <v>360</v>
      </c>
      <c r="AA367" s="10" t="str">
        <f ca="1">HYPERLINK("#"&amp;CELL("direccion",Tabla_471071!A363),"360")</f>
        <v>360</v>
      </c>
      <c r="AB367" s="10" t="str">
        <f ca="1">HYPERLINK("#"&amp;CELL("direccion",Tabla_471062!A363),"360")</f>
        <v>360</v>
      </c>
      <c r="AC367" s="10" t="str">
        <f ca="1">HYPERLINK("#"&amp;CELL("direccion",Tabla_471074!A363),"360")</f>
        <v>360</v>
      </c>
      <c r="AD367" s="5" t="s">
        <v>213</v>
      </c>
      <c r="AE367" s="3">
        <v>45473</v>
      </c>
    </row>
    <row r="368" spans="1:31" x14ac:dyDescent="0.25">
      <c r="A368" s="5">
        <v>2024</v>
      </c>
      <c r="B368" s="3">
        <v>45383</v>
      </c>
      <c r="C368" s="3">
        <v>45473</v>
      </c>
      <c r="D368" s="5" t="s">
        <v>84</v>
      </c>
      <c r="E368" s="5">
        <v>89</v>
      </c>
      <c r="F368" s="5" t="s">
        <v>422</v>
      </c>
      <c r="G368" s="5" t="s">
        <v>422</v>
      </c>
      <c r="H368" s="5" t="s">
        <v>225</v>
      </c>
      <c r="I368" s="5" t="s">
        <v>876</v>
      </c>
      <c r="J368" s="5" t="s">
        <v>1046</v>
      </c>
      <c r="K368" s="5" t="s">
        <v>443</v>
      </c>
      <c r="L368" s="5" t="s">
        <v>92</v>
      </c>
      <c r="M368" s="5">
        <v>7364</v>
      </c>
      <c r="N368" s="5" t="s">
        <v>212</v>
      </c>
      <c r="O368" s="5">
        <v>6315.08</v>
      </c>
      <c r="P368" s="5" t="s">
        <v>212</v>
      </c>
      <c r="Q368" s="10" t="str">
        <f ca="1">HYPERLINK("#"&amp;CELL("direccion",Tabla_471065!A364),"361")</f>
        <v>361</v>
      </c>
      <c r="R368" s="10" t="str">
        <f ca="1">HYPERLINK("#"&amp;CELL("direccion",Tabla_471039!A364),"361")</f>
        <v>361</v>
      </c>
      <c r="S368" s="10" t="str">
        <f ca="1">HYPERLINK("#"&amp;CELL("direccion",Tabla_471067!A364),"361")</f>
        <v>361</v>
      </c>
      <c r="T368" s="10" t="str">
        <f ca="1">HYPERLINK("#"&amp;CELL("direccion",Tabla_471023!A364),"361")</f>
        <v>361</v>
      </c>
      <c r="U368" s="10" t="str">
        <f ca="1">HYPERLINK("#"&amp;CELL("direccion",Tabla_471047!A364),"361")</f>
        <v>361</v>
      </c>
      <c r="V368" s="10" t="str">
        <f ca="1">HYPERLINK("#"&amp;CELL("direccion",Tabla_471030!A364),"361")</f>
        <v>361</v>
      </c>
      <c r="W368" s="10" t="str">
        <f ca="1">HYPERLINK("#"&amp;CELL("direccion",Tabla_471041!A364),"361")</f>
        <v>361</v>
      </c>
      <c r="X368" s="10" t="str">
        <f ca="1">HYPERLINK("#"&amp;CELL("direccion",Tabla_471031!A364),"361")</f>
        <v>361</v>
      </c>
      <c r="Y368" s="10" t="str">
        <f ca="1">HYPERLINK("#"&amp;CELL("direccion",Tabla_471032!A364),"361")</f>
        <v>361</v>
      </c>
      <c r="Z368" s="10" t="str">
        <f ca="1">HYPERLINK("#"&amp;CELL("direccion",Tabla_471059!A364),"361")</f>
        <v>361</v>
      </c>
      <c r="AA368" s="10" t="str">
        <f ca="1">HYPERLINK("#"&amp;CELL("direccion",Tabla_471071!A364),"361")</f>
        <v>361</v>
      </c>
      <c r="AB368" s="10" t="str">
        <f ca="1">HYPERLINK("#"&amp;CELL("direccion",Tabla_471062!A364),"361")</f>
        <v>361</v>
      </c>
      <c r="AC368" s="10" t="str">
        <f ca="1">HYPERLINK("#"&amp;CELL("direccion",Tabla_471074!A364),"361")</f>
        <v>361</v>
      </c>
      <c r="AD368" s="5" t="s">
        <v>213</v>
      </c>
      <c r="AE368" s="3">
        <v>45473</v>
      </c>
    </row>
    <row r="369" spans="1:31" x14ac:dyDescent="0.25">
      <c r="A369" s="5">
        <v>2024</v>
      </c>
      <c r="B369" s="3">
        <v>45383</v>
      </c>
      <c r="C369" s="3">
        <v>45473</v>
      </c>
      <c r="D369" s="5" t="s">
        <v>84</v>
      </c>
      <c r="E369" s="5">
        <v>89</v>
      </c>
      <c r="F369" s="5" t="s">
        <v>423</v>
      </c>
      <c r="G369" s="5" t="s">
        <v>424</v>
      </c>
      <c r="H369" s="5" t="s">
        <v>225</v>
      </c>
      <c r="I369" s="5" t="s">
        <v>1047</v>
      </c>
      <c r="J369" s="5" t="s">
        <v>829</v>
      </c>
      <c r="K369" s="5" t="s">
        <v>744</v>
      </c>
      <c r="L369" s="5" t="s">
        <v>92</v>
      </c>
      <c r="M369" s="5">
        <v>8399</v>
      </c>
      <c r="N369" s="5" t="s">
        <v>212</v>
      </c>
      <c r="O369" s="5">
        <v>6909.9000000000005</v>
      </c>
      <c r="P369" s="5" t="s">
        <v>212</v>
      </c>
      <c r="Q369" s="10" t="str">
        <f ca="1">HYPERLINK("#"&amp;CELL("direccion",Tabla_471065!A365),"362")</f>
        <v>362</v>
      </c>
      <c r="R369" s="10" t="str">
        <f ca="1">HYPERLINK("#"&amp;CELL("direccion",Tabla_471039!A365),"362")</f>
        <v>362</v>
      </c>
      <c r="S369" s="10" t="str">
        <f ca="1">HYPERLINK("#"&amp;CELL("direccion",Tabla_471067!A365),"362")</f>
        <v>362</v>
      </c>
      <c r="T369" s="10" t="str">
        <f ca="1">HYPERLINK("#"&amp;CELL("direccion",Tabla_471023!A365),"362")</f>
        <v>362</v>
      </c>
      <c r="U369" s="10" t="str">
        <f ca="1">HYPERLINK("#"&amp;CELL("direccion",Tabla_471047!A365),"362")</f>
        <v>362</v>
      </c>
      <c r="V369" s="10" t="str">
        <f ca="1">HYPERLINK("#"&amp;CELL("direccion",Tabla_471030!A365),"362")</f>
        <v>362</v>
      </c>
      <c r="W369" s="10" t="str">
        <f ca="1">HYPERLINK("#"&amp;CELL("direccion",Tabla_471041!A365),"362")</f>
        <v>362</v>
      </c>
      <c r="X369" s="10" t="str">
        <f ca="1">HYPERLINK("#"&amp;CELL("direccion",Tabla_471031!A365),"362")</f>
        <v>362</v>
      </c>
      <c r="Y369" s="10" t="str">
        <f ca="1">HYPERLINK("#"&amp;CELL("direccion",Tabla_471032!A365),"362")</f>
        <v>362</v>
      </c>
      <c r="Z369" s="10" t="str">
        <f ca="1">HYPERLINK("#"&amp;CELL("direccion",Tabla_471059!A365),"362")</f>
        <v>362</v>
      </c>
      <c r="AA369" s="10" t="str">
        <f ca="1">HYPERLINK("#"&amp;CELL("direccion",Tabla_471071!A365),"362")</f>
        <v>362</v>
      </c>
      <c r="AB369" s="10" t="str">
        <f ca="1">HYPERLINK("#"&amp;CELL("direccion",Tabla_471062!A365),"362")</f>
        <v>362</v>
      </c>
      <c r="AC369" s="10" t="str">
        <f ca="1">HYPERLINK("#"&amp;CELL("direccion",Tabla_471074!A365),"362")</f>
        <v>362</v>
      </c>
      <c r="AD369" s="5" t="s">
        <v>213</v>
      </c>
      <c r="AE369" s="3">
        <v>45473</v>
      </c>
    </row>
    <row r="370" spans="1:31" x14ac:dyDescent="0.25">
      <c r="A370" s="5">
        <v>2024</v>
      </c>
      <c r="B370" s="3">
        <v>45383</v>
      </c>
      <c r="C370" s="3">
        <v>45473</v>
      </c>
      <c r="D370" s="5" t="s">
        <v>84</v>
      </c>
      <c r="E370" s="5">
        <v>89</v>
      </c>
      <c r="F370" s="5" t="s">
        <v>422</v>
      </c>
      <c r="G370" s="5" t="s">
        <v>422</v>
      </c>
      <c r="H370" s="5" t="s">
        <v>225</v>
      </c>
      <c r="I370" s="5" t="s">
        <v>977</v>
      </c>
      <c r="J370" s="5" t="s">
        <v>494</v>
      </c>
      <c r="K370" s="5" t="s">
        <v>1048</v>
      </c>
      <c r="L370" s="5" t="s">
        <v>91</v>
      </c>
      <c r="M370" s="5">
        <v>8399</v>
      </c>
      <c r="N370" s="5" t="s">
        <v>212</v>
      </c>
      <c r="O370" s="5">
        <v>6909.9000000000005</v>
      </c>
      <c r="P370" s="5" t="s">
        <v>212</v>
      </c>
      <c r="Q370" s="10" t="str">
        <f ca="1">HYPERLINK("#"&amp;CELL("direccion",Tabla_471065!A366),"363")</f>
        <v>363</v>
      </c>
      <c r="R370" s="10" t="str">
        <f ca="1">HYPERLINK("#"&amp;CELL("direccion",Tabla_471039!A366),"363")</f>
        <v>363</v>
      </c>
      <c r="S370" s="10" t="str">
        <f ca="1">HYPERLINK("#"&amp;CELL("direccion",Tabla_471067!A366),"363")</f>
        <v>363</v>
      </c>
      <c r="T370" s="10" t="str">
        <f ca="1">HYPERLINK("#"&amp;CELL("direccion",Tabla_471023!A366),"363")</f>
        <v>363</v>
      </c>
      <c r="U370" s="10" t="str">
        <f ca="1">HYPERLINK("#"&amp;CELL("direccion",Tabla_471047!A366),"363")</f>
        <v>363</v>
      </c>
      <c r="V370" s="10" t="str">
        <f ca="1">HYPERLINK("#"&amp;CELL("direccion",Tabla_471030!A366),"363")</f>
        <v>363</v>
      </c>
      <c r="W370" s="10" t="str">
        <f ca="1">HYPERLINK("#"&amp;CELL("direccion",Tabla_471041!A366),"363")</f>
        <v>363</v>
      </c>
      <c r="X370" s="10" t="str">
        <f ca="1">HYPERLINK("#"&amp;CELL("direccion",Tabla_471031!A366),"363")</f>
        <v>363</v>
      </c>
      <c r="Y370" s="10" t="str">
        <f ca="1">HYPERLINK("#"&amp;CELL("direccion",Tabla_471032!A366),"363")</f>
        <v>363</v>
      </c>
      <c r="Z370" s="10" t="str">
        <f ca="1">HYPERLINK("#"&amp;CELL("direccion",Tabla_471059!A366),"363")</f>
        <v>363</v>
      </c>
      <c r="AA370" s="10" t="str">
        <f ca="1">HYPERLINK("#"&amp;CELL("direccion",Tabla_471071!A366),"363")</f>
        <v>363</v>
      </c>
      <c r="AB370" s="10" t="str">
        <f ca="1">HYPERLINK("#"&amp;CELL("direccion",Tabla_471062!A366),"363")</f>
        <v>363</v>
      </c>
      <c r="AC370" s="10" t="str">
        <f ca="1">HYPERLINK("#"&amp;CELL("direccion",Tabla_471074!A366),"363")</f>
        <v>363</v>
      </c>
      <c r="AD370" s="5" t="s">
        <v>213</v>
      </c>
      <c r="AE370" s="3">
        <v>45473</v>
      </c>
    </row>
    <row r="371" spans="1:31" x14ac:dyDescent="0.25">
      <c r="A371" s="5">
        <v>2024</v>
      </c>
      <c r="B371" s="3">
        <v>45383</v>
      </c>
      <c r="C371" s="3">
        <v>45473</v>
      </c>
      <c r="D371" s="5" t="s">
        <v>84</v>
      </c>
      <c r="E371" s="5">
        <v>89</v>
      </c>
      <c r="F371" s="5" t="s">
        <v>425</v>
      </c>
      <c r="G371" s="5" t="s">
        <v>425</v>
      </c>
      <c r="H371" s="5" t="s">
        <v>225</v>
      </c>
      <c r="I371" s="5" t="s">
        <v>1049</v>
      </c>
      <c r="J371" s="5" t="s">
        <v>1050</v>
      </c>
      <c r="K371" s="5" t="s">
        <v>672</v>
      </c>
      <c r="L371" s="5" t="s">
        <v>92</v>
      </c>
      <c r="M371" s="5">
        <v>7364</v>
      </c>
      <c r="N371" s="5" t="s">
        <v>212</v>
      </c>
      <c r="O371" s="5">
        <v>6315.08</v>
      </c>
      <c r="P371" s="5" t="s">
        <v>212</v>
      </c>
      <c r="Q371" s="10" t="str">
        <f ca="1">HYPERLINK("#"&amp;CELL("direccion",Tabla_471065!A367),"364")</f>
        <v>364</v>
      </c>
      <c r="R371" s="10" t="str">
        <f ca="1">HYPERLINK("#"&amp;CELL("direccion",Tabla_471039!A367),"364")</f>
        <v>364</v>
      </c>
      <c r="S371" s="10" t="str">
        <f ca="1">HYPERLINK("#"&amp;CELL("direccion",Tabla_471067!A367),"364")</f>
        <v>364</v>
      </c>
      <c r="T371" s="10" t="str">
        <f ca="1">HYPERLINK("#"&amp;CELL("direccion",Tabla_471023!A367),"364")</f>
        <v>364</v>
      </c>
      <c r="U371" s="10" t="str">
        <f ca="1">HYPERLINK("#"&amp;CELL("direccion",Tabla_471047!A367),"364")</f>
        <v>364</v>
      </c>
      <c r="V371" s="10" t="str">
        <f ca="1">HYPERLINK("#"&amp;CELL("direccion",Tabla_471030!A367),"364")</f>
        <v>364</v>
      </c>
      <c r="W371" s="10" t="str">
        <f ca="1">HYPERLINK("#"&amp;CELL("direccion",Tabla_471041!A367),"364")</f>
        <v>364</v>
      </c>
      <c r="X371" s="10" t="str">
        <f ca="1">HYPERLINK("#"&amp;CELL("direccion",Tabla_471031!A367),"364")</f>
        <v>364</v>
      </c>
      <c r="Y371" s="10" t="str">
        <f ca="1">HYPERLINK("#"&amp;CELL("direccion",Tabla_471032!A367),"364")</f>
        <v>364</v>
      </c>
      <c r="Z371" s="10" t="str">
        <f ca="1">HYPERLINK("#"&amp;CELL("direccion",Tabla_471059!A367),"364")</f>
        <v>364</v>
      </c>
      <c r="AA371" s="10" t="str">
        <f ca="1">HYPERLINK("#"&amp;CELL("direccion",Tabla_471071!A367),"364")</f>
        <v>364</v>
      </c>
      <c r="AB371" s="10" t="str">
        <f ca="1">HYPERLINK("#"&amp;CELL("direccion",Tabla_471062!A367),"364")</f>
        <v>364</v>
      </c>
      <c r="AC371" s="10" t="str">
        <f ca="1">HYPERLINK("#"&amp;CELL("direccion",Tabla_471074!A367),"364")</f>
        <v>364</v>
      </c>
      <c r="AD371" s="5" t="s">
        <v>213</v>
      </c>
      <c r="AE371" s="3">
        <v>45473</v>
      </c>
    </row>
    <row r="372" spans="1:31" x14ac:dyDescent="0.25">
      <c r="A372" s="5">
        <v>2024</v>
      </c>
      <c r="B372" s="3">
        <v>45383</v>
      </c>
      <c r="C372" s="3">
        <v>45473</v>
      </c>
      <c r="D372" s="5" t="s">
        <v>84</v>
      </c>
      <c r="E372" s="5">
        <v>89</v>
      </c>
      <c r="F372" s="5" t="s">
        <v>425</v>
      </c>
      <c r="G372" s="5" t="s">
        <v>425</v>
      </c>
      <c r="H372" s="5" t="s">
        <v>225</v>
      </c>
      <c r="I372" s="5" t="s">
        <v>1051</v>
      </c>
      <c r="J372" s="5" t="s">
        <v>664</v>
      </c>
      <c r="K372" s="5" t="s">
        <v>553</v>
      </c>
      <c r="L372" s="5" t="s">
        <v>92</v>
      </c>
      <c r="M372" s="5">
        <v>7364</v>
      </c>
      <c r="N372" s="5" t="s">
        <v>212</v>
      </c>
      <c r="O372" s="5">
        <v>6315.08</v>
      </c>
      <c r="P372" s="5" t="s">
        <v>212</v>
      </c>
      <c r="Q372" s="10" t="str">
        <f ca="1">HYPERLINK("#"&amp;CELL("direccion",Tabla_471065!A368),"365")</f>
        <v>365</v>
      </c>
      <c r="R372" s="10" t="str">
        <f ca="1">HYPERLINK("#"&amp;CELL("direccion",Tabla_471039!A368),"365")</f>
        <v>365</v>
      </c>
      <c r="S372" s="10" t="str">
        <f ca="1">HYPERLINK("#"&amp;CELL("direccion",Tabla_471067!A368),"365")</f>
        <v>365</v>
      </c>
      <c r="T372" s="10" t="str">
        <f ca="1">HYPERLINK("#"&amp;CELL("direccion",Tabla_471023!A368),"365")</f>
        <v>365</v>
      </c>
      <c r="U372" s="10" t="str">
        <f ca="1">HYPERLINK("#"&amp;CELL("direccion",Tabla_471047!A368),"365")</f>
        <v>365</v>
      </c>
      <c r="V372" s="10" t="str">
        <f ca="1">HYPERLINK("#"&amp;CELL("direccion",Tabla_471030!A368),"365")</f>
        <v>365</v>
      </c>
      <c r="W372" s="10" t="str">
        <f ca="1">HYPERLINK("#"&amp;CELL("direccion",Tabla_471041!A368),"365")</f>
        <v>365</v>
      </c>
      <c r="X372" s="10" t="str">
        <f ca="1">HYPERLINK("#"&amp;CELL("direccion",Tabla_471031!A368),"365")</f>
        <v>365</v>
      </c>
      <c r="Y372" s="10" t="str">
        <f ca="1">HYPERLINK("#"&amp;CELL("direccion",Tabla_471032!A368),"365")</f>
        <v>365</v>
      </c>
      <c r="Z372" s="10" t="str">
        <f ca="1">HYPERLINK("#"&amp;CELL("direccion",Tabla_471059!A368),"365")</f>
        <v>365</v>
      </c>
      <c r="AA372" s="10" t="str">
        <f ca="1">HYPERLINK("#"&amp;CELL("direccion",Tabla_471071!A368),"365")</f>
        <v>365</v>
      </c>
      <c r="AB372" s="10" t="str">
        <f ca="1">HYPERLINK("#"&amp;CELL("direccion",Tabla_471062!A368),"365")</f>
        <v>365</v>
      </c>
      <c r="AC372" s="10" t="str">
        <f ca="1">HYPERLINK("#"&amp;CELL("direccion",Tabla_471074!A368),"365")</f>
        <v>365</v>
      </c>
      <c r="AD372" s="5" t="s">
        <v>213</v>
      </c>
      <c r="AE372" s="3">
        <v>45473</v>
      </c>
    </row>
    <row r="373" spans="1:31" x14ac:dyDescent="0.25">
      <c r="A373" s="5">
        <v>2024</v>
      </c>
      <c r="B373" s="3">
        <v>45383</v>
      </c>
      <c r="C373" s="3">
        <v>45473</v>
      </c>
      <c r="D373" s="5" t="s">
        <v>84</v>
      </c>
      <c r="E373" s="5">
        <v>89</v>
      </c>
      <c r="F373" s="5" t="s">
        <v>422</v>
      </c>
      <c r="G373" s="5" t="s">
        <v>422</v>
      </c>
      <c r="H373" s="5" t="s">
        <v>225</v>
      </c>
      <c r="I373" s="5" t="s">
        <v>1052</v>
      </c>
      <c r="J373" s="5" t="s">
        <v>841</v>
      </c>
      <c r="K373" s="5" t="s">
        <v>519</v>
      </c>
      <c r="L373" s="5" t="s">
        <v>91</v>
      </c>
      <c r="M373" s="5">
        <v>8399</v>
      </c>
      <c r="N373" s="5" t="s">
        <v>212</v>
      </c>
      <c r="O373" s="5">
        <v>6909.9000000000005</v>
      </c>
      <c r="P373" s="5" t="s">
        <v>212</v>
      </c>
      <c r="Q373" s="10" t="str">
        <f ca="1">HYPERLINK("#"&amp;CELL("direccion",Tabla_471065!A369),"366")</f>
        <v>366</v>
      </c>
      <c r="R373" s="10" t="str">
        <f ca="1">HYPERLINK("#"&amp;CELL("direccion",Tabla_471039!A369),"366")</f>
        <v>366</v>
      </c>
      <c r="S373" s="10" t="str">
        <f ca="1">HYPERLINK("#"&amp;CELL("direccion",Tabla_471067!A369),"366")</f>
        <v>366</v>
      </c>
      <c r="T373" s="10" t="str">
        <f ca="1">HYPERLINK("#"&amp;CELL("direccion",Tabla_471023!A369),"366")</f>
        <v>366</v>
      </c>
      <c r="U373" s="10" t="str">
        <f ca="1">HYPERLINK("#"&amp;CELL("direccion",Tabla_471047!A369),"366")</f>
        <v>366</v>
      </c>
      <c r="V373" s="10" t="str">
        <f ca="1">HYPERLINK("#"&amp;CELL("direccion",Tabla_471030!A369),"366")</f>
        <v>366</v>
      </c>
      <c r="W373" s="10" t="str">
        <f ca="1">HYPERLINK("#"&amp;CELL("direccion",Tabla_471041!A369),"366")</f>
        <v>366</v>
      </c>
      <c r="X373" s="10" t="str">
        <f ca="1">HYPERLINK("#"&amp;CELL("direccion",Tabla_471031!A369),"366")</f>
        <v>366</v>
      </c>
      <c r="Y373" s="10" t="str">
        <f ca="1">HYPERLINK("#"&amp;CELL("direccion",Tabla_471032!A369),"366")</f>
        <v>366</v>
      </c>
      <c r="Z373" s="10" t="str">
        <f ca="1">HYPERLINK("#"&amp;CELL("direccion",Tabla_471059!A369),"366")</f>
        <v>366</v>
      </c>
      <c r="AA373" s="10" t="str">
        <f ca="1">HYPERLINK("#"&amp;CELL("direccion",Tabla_471071!A369),"366")</f>
        <v>366</v>
      </c>
      <c r="AB373" s="10" t="str">
        <f ca="1">HYPERLINK("#"&amp;CELL("direccion",Tabla_471062!A369),"366")</f>
        <v>366</v>
      </c>
      <c r="AC373" s="10" t="str">
        <f ca="1">HYPERLINK("#"&amp;CELL("direccion",Tabla_471074!A369),"366")</f>
        <v>366</v>
      </c>
      <c r="AD373" s="5" t="s">
        <v>213</v>
      </c>
      <c r="AE373" s="3">
        <v>45473</v>
      </c>
    </row>
    <row r="374" spans="1:31" x14ac:dyDescent="0.25">
      <c r="A374" s="5">
        <v>2024</v>
      </c>
      <c r="B374" s="3">
        <v>45383</v>
      </c>
      <c r="C374" s="3">
        <v>45473</v>
      </c>
      <c r="D374" s="5" t="s">
        <v>84</v>
      </c>
      <c r="E374" s="5">
        <v>89</v>
      </c>
      <c r="F374" s="5" t="s">
        <v>425</v>
      </c>
      <c r="G374" s="5" t="s">
        <v>425</v>
      </c>
      <c r="H374" s="5" t="s">
        <v>225</v>
      </c>
      <c r="I374" s="5" t="s">
        <v>639</v>
      </c>
      <c r="J374" s="5" t="s">
        <v>443</v>
      </c>
      <c r="K374" s="5" t="s">
        <v>1053</v>
      </c>
      <c r="L374" s="5" t="s">
        <v>92</v>
      </c>
      <c r="M374" s="5">
        <v>7364</v>
      </c>
      <c r="N374" s="5" t="s">
        <v>212</v>
      </c>
      <c r="O374" s="5">
        <v>6315.08</v>
      </c>
      <c r="P374" s="5" t="s">
        <v>212</v>
      </c>
      <c r="Q374" s="10" t="str">
        <f ca="1">HYPERLINK("#"&amp;CELL("direccion",Tabla_471065!A370),"367")</f>
        <v>367</v>
      </c>
      <c r="R374" s="10" t="str">
        <f ca="1">HYPERLINK("#"&amp;CELL("direccion",Tabla_471039!A370),"367")</f>
        <v>367</v>
      </c>
      <c r="S374" s="10" t="str">
        <f ca="1">HYPERLINK("#"&amp;CELL("direccion",Tabla_471067!A370),"367")</f>
        <v>367</v>
      </c>
      <c r="T374" s="10" t="str">
        <f ca="1">HYPERLINK("#"&amp;CELL("direccion",Tabla_471023!A370),"367")</f>
        <v>367</v>
      </c>
      <c r="U374" s="10" t="str">
        <f ca="1">HYPERLINK("#"&amp;CELL("direccion",Tabla_471047!A370),"367")</f>
        <v>367</v>
      </c>
      <c r="V374" s="10" t="str">
        <f ca="1">HYPERLINK("#"&amp;CELL("direccion",Tabla_471030!A370),"367")</f>
        <v>367</v>
      </c>
      <c r="W374" s="10" t="str">
        <f ca="1">HYPERLINK("#"&amp;CELL("direccion",Tabla_471041!A370),"367")</f>
        <v>367</v>
      </c>
      <c r="X374" s="10" t="str">
        <f ca="1">HYPERLINK("#"&amp;CELL("direccion",Tabla_471031!A370),"367")</f>
        <v>367</v>
      </c>
      <c r="Y374" s="10" t="str">
        <f ca="1">HYPERLINK("#"&amp;CELL("direccion",Tabla_471032!A370),"367")</f>
        <v>367</v>
      </c>
      <c r="Z374" s="10" t="str">
        <f ca="1">HYPERLINK("#"&amp;CELL("direccion",Tabla_471059!A370),"367")</f>
        <v>367</v>
      </c>
      <c r="AA374" s="10" t="str">
        <f ca="1">HYPERLINK("#"&amp;CELL("direccion",Tabla_471071!A370),"367")</f>
        <v>367</v>
      </c>
      <c r="AB374" s="10" t="str">
        <f ca="1">HYPERLINK("#"&amp;CELL("direccion",Tabla_471062!A370),"367")</f>
        <v>367</v>
      </c>
      <c r="AC374" s="10" t="str">
        <f ca="1">HYPERLINK("#"&amp;CELL("direccion",Tabla_471074!A370),"367")</f>
        <v>367</v>
      </c>
      <c r="AD374" s="5" t="s">
        <v>213</v>
      </c>
      <c r="AE374" s="3">
        <v>45473</v>
      </c>
    </row>
    <row r="375" spans="1:31" x14ac:dyDescent="0.25">
      <c r="A375" s="5">
        <v>2024</v>
      </c>
      <c r="B375" s="3">
        <v>45383</v>
      </c>
      <c r="C375" s="3">
        <v>45473</v>
      </c>
      <c r="D375" s="5" t="s">
        <v>84</v>
      </c>
      <c r="E375" s="5">
        <v>89</v>
      </c>
      <c r="F375" s="5" t="s">
        <v>423</v>
      </c>
      <c r="G375" s="5" t="s">
        <v>424</v>
      </c>
      <c r="H375" s="5" t="s">
        <v>225</v>
      </c>
      <c r="I375" s="5" t="s">
        <v>564</v>
      </c>
      <c r="J375" s="5" t="s">
        <v>443</v>
      </c>
      <c r="K375" s="5" t="s">
        <v>1054</v>
      </c>
      <c r="L375" s="5" t="s">
        <v>91</v>
      </c>
      <c r="M375" s="5">
        <v>7364</v>
      </c>
      <c r="N375" s="5" t="s">
        <v>212</v>
      </c>
      <c r="O375" s="5">
        <v>6315.08</v>
      </c>
      <c r="P375" s="5" t="s">
        <v>212</v>
      </c>
      <c r="Q375" s="10" t="str">
        <f ca="1">HYPERLINK("#"&amp;CELL("direccion",Tabla_471065!A371),"368")</f>
        <v>368</v>
      </c>
      <c r="R375" s="10" t="str">
        <f ca="1">HYPERLINK("#"&amp;CELL("direccion",Tabla_471039!A371),"368")</f>
        <v>368</v>
      </c>
      <c r="S375" s="10" t="str">
        <f ca="1">HYPERLINK("#"&amp;CELL("direccion",Tabla_471067!A371),"368")</f>
        <v>368</v>
      </c>
      <c r="T375" s="10" t="str">
        <f ca="1">HYPERLINK("#"&amp;CELL("direccion",Tabla_471023!A371),"368")</f>
        <v>368</v>
      </c>
      <c r="U375" s="10" t="str">
        <f ca="1">HYPERLINK("#"&amp;CELL("direccion",Tabla_471047!A371),"368")</f>
        <v>368</v>
      </c>
      <c r="V375" s="10" t="str">
        <f ca="1">HYPERLINK("#"&amp;CELL("direccion",Tabla_471030!A371),"368")</f>
        <v>368</v>
      </c>
      <c r="W375" s="10" t="str">
        <f ca="1">HYPERLINK("#"&amp;CELL("direccion",Tabla_471041!A371),"368")</f>
        <v>368</v>
      </c>
      <c r="X375" s="10" t="str">
        <f ca="1">HYPERLINK("#"&amp;CELL("direccion",Tabla_471031!A371),"368")</f>
        <v>368</v>
      </c>
      <c r="Y375" s="10" t="str">
        <f ca="1">HYPERLINK("#"&amp;CELL("direccion",Tabla_471032!A371),"368")</f>
        <v>368</v>
      </c>
      <c r="Z375" s="10" t="str">
        <f ca="1">HYPERLINK("#"&amp;CELL("direccion",Tabla_471059!A371),"368")</f>
        <v>368</v>
      </c>
      <c r="AA375" s="10" t="str">
        <f ca="1">HYPERLINK("#"&amp;CELL("direccion",Tabla_471071!A371),"368")</f>
        <v>368</v>
      </c>
      <c r="AB375" s="10" t="str">
        <f ca="1">HYPERLINK("#"&amp;CELL("direccion",Tabla_471062!A371),"368")</f>
        <v>368</v>
      </c>
      <c r="AC375" s="10" t="str">
        <f ca="1">HYPERLINK("#"&amp;CELL("direccion",Tabla_471074!A371),"368")</f>
        <v>368</v>
      </c>
      <c r="AD375" s="5" t="s">
        <v>213</v>
      </c>
      <c r="AE375" s="3">
        <v>45473</v>
      </c>
    </row>
    <row r="376" spans="1:31" x14ac:dyDescent="0.25">
      <c r="A376" s="5">
        <v>2024</v>
      </c>
      <c r="B376" s="3">
        <v>45383</v>
      </c>
      <c r="C376" s="3">
        <v>45473</v>
      </c>
      <c r="D376" s="5" t="s">
        <v>84</v>
      </c>
      <c r="E376" s="5">
        <v>89</v>
      </c>
      <c r="F376" s="5" t="s">
        <v>423</v>
      </c>
      <c r="G376" s="5" t="s">
        <v>424</v>
      </c>
      <c r="H376" s="5" t="s">
        <v>225</v>
      </c>
      <c r="I376" s="5" t="s">
        <v>1055</v>
      </c>
      <c r="J376" s="5" t="s">
        <v>446</v>
      </c>
      <c r="K376" s="5" t="s">
        <v>449</v>
      </c>
      <c r="L376" s="5" t="s">
        <v>91</v>
      </c>
      <c r="M376" s="5">
        <v>7364</v>
      </c>
      <c r="N376" s="5" t="s">
        <v>212</v>
      </c>
      <c r="O376" s="5">
        <v>6315.08</v>
      </c>
      <c r="P376" s="5" t="s">
        <v>212</v>
      </c>
      <c r="Q376" s="10" t="str">
        <f ca="1">HYPERLINK("#"&amp;CELL("direccion",Tabla_471065!A372),"369")</f>
        <v>369</v>
      </c>
      <c r="R376" s="10" t="str">
        <f ca="1">HYPERLINK("#"&amp;CELL("direccion",Tabla_471039!A372),"369")</f>
        <v>369</v>
      </c>
      <c r="S376" s="10" t="str">
        <f ca="1">HYPERLINK("#"&amp;CELL("direccion",Tabla_471067!A372),"369")</f>
        <v>369</v>
      </c>
      <c r="T376" s="10" t="str">
        <f ca="1">HYPERLINK("#"&amp;CELL("direccion",Tabla_471023!A372),"369")</f>
        <v>369</v>
      </c>
      <c r="U376" s="10" t="str">
        <f ca="1">HYPERLINK("#"&amp;CELL("direccion",Tabla_471047!A372),"369")</f>
        <v>369</v>
      </c>
      <c r="V376" s="10" t="str">
        <f ca="1">HYPERLINK("#"&amp;CELL("direccion",Tabla_471030!A372),"369")</f>
        <v>369</v>
      </c>
      <c r="W376" s="10" t="str">
        <f ca="1">HYPERLINK("#"&amp;CELL("direccion",Tabla_471041!A372),"369")</f>
        <v>369</v>
      </c>
      <c r="X376" s="10" t="str">
        <f ca="1">HYPERLINK("#"&amp;CELL("direccion",Tabla_471031!A372),"369")</f>
        <v>369</v>
      </c>
      <c r="Y376" s="10" t="str">
        <f ca="1">HYPERLINK("#"&amp;CELL("direccion",Tabla_471032!A372),"369")</f>
        <v>369</v>
      </c>
      <c r="Z376" s="10" t="str">
        <f ca="1">HYPERLINK("#"&amp;CELL("direccion",Tabla_471059!A372),"369")</f>
        <v>369</v>
      </c>
      <c r="AA376" s="10" t="str">
        <f ca="1">HYPERLINK("#"&amp;CELL("direccion",Tabla_471071!A372),"369")</f>
        <v>369</v>
      </c>
      <c r="AB376" s="10" t="str">
        <f ca="1">HYPERLINK("#"&amp;CELL("direccion",Tabla_471062!A372),"369")</f>
        <v>369</v>
      </c>
      <c r="AC376" s="10" t="str">
        <f ca="1">HYPERLINK("#"&amp;CELL("direccion",Tabla_471074!A372),"369")</f>
        <v>369</v>
      </c>
      <c r="AD376" s="5" t="s">
        <v>213</v>
      </c>
      <c r="AE376" s="3">
        <v>45473</v>
      </c>
    </row>
    <row r="377" spans="1:31" x14ac:dyDescent="0.25">
      <c r="A377" s="5">
        <v>2024</v>
      </c>
      <c r="B377" s="3">
        <v>45383</v>
      </c>
      <c r="C377" s="3">
        <v>45473</v>
      </c>
      <c r="D377" s="5" t="s">
        <v>84</v>
      </c>
      <c r="E377" s="5">
        <v>89</v>
      </c>
      <c r="F377" s="5" t="s">
        <v>422</v>
      </c>
      <c r="G377" s="5" t="s">
        <v>422</v>
      </c>
      <c r="H377" s="5" t="s">
        <v>225</v>
      </c>
      <c r="I377" s="5" t="s">
        <v>1056</v>
      </c>
      <c r="J377" s="5" t="s">
        <v>489</v>
      </c>
      <c r="K377" s="5" t="s">
        <v>1057</v>
      </c>
      <c r="L377" s="5" t="s">
        <v>92</v>
      </c>
      <c r="M377" s="5">
        <v>8399</v>
      </c>
      <c r="N377" s="5" t="s">
        <v>212</v>
      </c>
      <c r="O377" s="5">
        <v>6909.9000000000005</v>
      </c>
      <c r="P377" s="5" t="s">
        <v>212</v>
      </c>
      <c r="Q377" s="10" t="str">
        <f ca="1">HYPERLINK("#"&amp;CELL("direccion",Tabla_471065!A373),"370")</f>
        <v>370</v>
      </c>
      <c r="R377" s="10" t="str">
        <f ca="1">HYPERLINK("#"&amp;CELL("direccion",Tabla_471039!A373),"370")</f>
        <v>370</v>
      </c>
      <c r="S377" s="10" t="str">
        <f ca="1">HYPERLINK("#"&amp;CELL("direccion",Tabla_471067!A373),"370")</f>
        <v>370</v>
      </c>
      <c r="T377" s="10" t="str">
        <f ca="1">HYPERLINK("#"&amp;CELL("direccion",Tabla_471023!A373),"370")</f>
        <v>370</v>
      </c>
      <c r="U377" s="10" t="str">
        <f ca="1">HYPERLINK("#"&amp;CELL("direccion",Tabla_471047!A373),"370")</f>
        <v>370</v>
      </c>
      <c r="V377" s="10" t="str">
        <f ca="1">HYPERLINK("#"&amp;CELL("direccion",Tabla_471030!A373),"370")</f>
        <v>370</v>
      </c>
      <c r="W377" s="10" t="str">
        <f ca="1">HYPERLINK("#"&amp;CELL("direccion",Tabla_471041!A373),"370")</f>
        <v>370</v>
      </c>
      <c r="X377" s="10" t="str">
        <f ca="1">HYPERLINK("#"&amp;CELL("direccion",Tabla_471031!A373),"370")</f>
        <v>370</v>
      </c>
      <c r="Y377" s="10" t="str">
        <f ca="1">HYPERLINK("#"&amp;CELL("direccion",Tabla_471032!A373),"370")</f>
        <v>370</v>
      </c>
      <c r="Z377" s="10" t="str">
        <f ca="1">HYPERLINK("#"&amp;CELL("direccion",Tabla_471059!A373),"370")</f>
        <v>370</v>
      </c>
      <c r="AA377" s="10" t="str">
        <f ca="1">HYPERLINK("#"&amp;CELL("direccion",Tabla_471071!A373),"370")</f>
        <v>370</v>
      </c>
      <c r="AB377" s="10" t="str">
        <f ca="1">HYPERLINK("#"&amp;CELL("direccion",Tabla_471062!A373),"370")</f>
        <v>370</v>
      </c>
      <c r="AC377" s="10" t="str">
        <f ca="1">HYPERLINK("#"&amp;CELL("direccion",Tabla_471074!A373),"370")</f>
        <v>370</v>
      </c>
      <c r="AD377" s="5" t="s">
        <v>213</v>
      </c>
      <c r="AE377" s="3">
        <v>45473</v>
      </c>
    </row>
    <row r="378" spans="1:31" x14ac:dyDescent="0.25">
      <c r="A378" s="5">
        <v>2024</v>
      </c>
      <c r="B378" s="3">
        <v>45383</v>
      </c>
      <c r="C378" s="3">
        <v>45473</v>
      </c>
      <c r="D378" s="5" t="s">
        <v>84</v>
      </c>
      <c r="E378" s="5">
        <v>89</v>
      </c>
      <c r="F378" s="5" t="s">
        <v>422</v>
      </c>
      <c r="G378" s="5" t="s">
        <v>422</v>
      </c>
      <c r="H378" s="5" t="s">
        <v>225</v>
      </c>
      <c r="I378" s="5" t="s">
        <v>1058</v>
      </c>
      <c r="J378" s="5" t="s">
        <v>449</v>
      </c>
      <c r="K378" s="5" t="s">
        <v>631</v>
      </c>
      <c r="L378" s="5" t="s">
        <v>92</v>
      </c>
      <c r="M378" s="5">
        <v>8399</v>
      </c>
      <c r="N378" s="5" t="s">
        <v>212</v>
      </c>
      <c r="O378" s="5">
        <v>6909.9000000000005</v>
      </c>
      <c r="P378" s="5" t="s">
        <v>212</v>
      </c>
      <c r="Q378" s="10" t="str">
        <f ca="1">HYPERLINK("#"&amp;CELL("direccion",Tabla_471065!A374),"371")</f>
        <v>371</v>
      </c>
      <c r="R378" s="10" t="str">
        <f ca="1">HYPERLINK("#"&amp;CELL("direccion",Tabla_471039!A374),"371")</f>
        <v>371</v>
      </c>
      <c r="S378" s="10" t="str">
        <f ca="1">HYPERLINK("#"&amp;CELL("direccion",Tabla_471067!A374),"371")</f>
        <v>371</v>
      </c>
      <c r="T378" s="10" t="str">
        <f ca="1">HYPERLINK("#"&amp;CELL("direccion",Tabla_471023!A374),"371")</f>
        <v>371</v>
      </c>
      <c r="U378" s="10" t="str">
        <f ca="1">HYPERLINK("#"&amp;CELL("direccion",Tabla_471047!A374),"371")</f>
        <v>371</v>
      </c>
      <c r="V378" s="10" t="str">
        <f ca="1">HYPERLINK("#"&amp;CELL("direccion",Tabla_471030!A374),"371")</f>
        <v>371</v>
      </c>
      <c r="W378" s="10" t="str">
        <f ca="1">HYPERLINK("#"&amp;CELL("direccion",Tabla_471041!A374),"371")</f>
        <v>371</v>
      </c>
      <c r="X378" s="10" t="str">
        <f ca="1">HYPERLINK("#"&amp;CELL("direccion",Tabla_471031!A374),"371")</f>
        <v>371</v>
      </c>
      <c r="Y378" s="10" t="str">
        <f ca="1">HYPERLINK("#"&amp;CELL("direccion",Tabla_471032!A374),"371")</f>
        <v>371</v>
      </c>
      <c r="Z378" s="10" t="str">
        <f ca="1">HYPERLINK("#"&amp;CELL("direccion",Tabla_471059!A374),"371")</f>
        <v>371</v>
      </c>
      <c r="AA378" s="10" t="str">
        <f ca="1">HYPERLINK("#"&amp;CELL("direccion",Tabla_471071!A374),"371")</f>
        <v>371</v>
      </c>
      <c r="AB378" s="10" t="str">
        <f ca="1">HYPERLINK("#"&amp;CELL("direccion",Tabla_471062!A374),"371")</f>
        <v>371</v>
      </c>
      <c r="AC378" s="10" t="str">
        <f ca="1">HYPERLINK("#"&amp;CELL("direccion",Tabla_471074!A374),"371")</f>
        <v>371</v>
      </c>
      <c r="AD378" s="5" t="s">
        <v>213</v>
      </c>
      <c r="AE378" s="3">
        <v>45473</v>
      </c>
    </row>
    <row r="379" spans="1:31" x14ac:dyDescent="0.25">
      <c r="A379" s="5">
        <v>2024</v>
      </c>
      <c r="B379" s="3">
        <v>45383</v>
      </c>
      <c r="C379" s="3">
        <v>45473</v>
      </c>
      <c r="D379" s="5" t="s">
        <v>84</v>
      </c>
      <c r="E379" s="5">
        <v>89</v>
      </c>
      <c r="F379" s="5" t="s">
        <v>423</v>
      </c>
      <c r="G379" s="5" t="s">
        <v>424</v>
      </c>
      <c r="H379" s="5" t="s">
        <v>225</v>
      </c>
      <c r="I379" s="5" t="s">
        <v>763</v>
      </c>
      <c r="J379" s="5" t="s">
        <v>449</v>
      </c>
      <c r="K379" s="5" t="s">
        <v>462</v>
      </c>
      <c r="L379" s="5" t="s">
        <v>92</v>
      </c>
      <c r="M379" s="5">
        <v>7364</v>
      </c>
      <c r="N379" s="5" t="s">
        <v>212</v>
      </c>
      <c r="O379" s="5">
        <v>6315.08</v>
      </c>
      <c r="P379" s="5" t="s">
        <v>212</v>
      </c>
      <c r="Q379" s="10" t="str">
        <f ca="1">HYPERLINK("#"&amp;CELL("direccion",Tabla_471065!A375),"372")</f>
        <v>372</v>
      </c>
      <c r="R379" s="10" t="str">
        <f ca="1">HYPERLINK("#"&amp;CELL("direccion",Tabla_471039!A375),"372")</f>
        <v>372</v>
      </c>
      <c r="S379" s="10" t="str">
        <f ca="1">HYPERLINK("#"&amp;CELL("direccion",Tabla_471067!A375),"372")</f>
        <v>372</v>
      </c>
      <c r="T379" s="10" t="str">
        <f ca="1">HYPERLINK("#"&amp;CELL("direccion",Tabla_471023!A375),"372")</f>
        <v>372</v>
      </c>
      <c r="U379" s="10" t="str">
        <f ca="1">HYPERLINK("#"&amp;CELL("direccion",Tabla_471047!A375),"372")</f>
        <v>372</v>
      </c>
      <c r="V379" s="10" t="str">
        <f ca="1">HYPERLINK("#"&amp;CELL("direccion",Tabla_471030!A375),"372")</f>
        <v>372</v>
      </c>
      <c r="W379" s="10" t="str">
        <f ca="1">HYPERLINK("#"&amp;CELL("direccion",Tabla_471041!A375),"372")</f>
        <v>372</v>
      </c>
      <c r="X379" s="10" t="str">
        <f ca="1">HYPERLINK("#"&amp;CELL("direccion",Tabla_471031!A375),"372")</f>
        <v>372</v>
      </c>
      <c r="Y379" s="10" t="str">
        <f ca="1">HYPERLINK("#"&amp;CELL("direccion",Tabla_471032!A375),"372")</f>
        <v>372</v>
      </c>
      <c r="Z379" s="10" t="str">
        <f ca="1">HYPERLINK("#"&amp;CELL("direccion",Tabla_471059!A375),"372")</f>
        <v>372</v>
      </c>
      <c r="AA379" s="10" t="str">
        <f ca="1">HYPERLINK("#"&amp;CELL("direccion",Tabla_471071!A375),"372")</f>
        <v>372</v>
      </c>
      <c r="AB379" s="10" t="str">
        <f ca="1">HYPERLINK("#"&amp;CELL("direccion",Tabla_471062!A375),"372")</f>
        <v>372</v>
      </c>
      <c r="AC379" s="10" t="str">
        <f ca="1">HYPERLINK("#"&amp;CELL("direccion",Tabla_471074!A375),"372")</f>
        <v>372</v>
      </c>
      <c r="AD379" s="5" t="s">
        <v>213</v>
      </c>
      <c r="AE379" s="3">
        <v>45473</v>
      </c>
    </row>
    <row r="380" spans="1:31" x14ac:dyDescent="0.25">
      <c r="A380" s="5">
        <v>2024</v>
      </c>
      <c r="B380" s="3">
        <v>45383</v>
      </c>
      <c r="C380" s="3">
        <v>45473</v>
      </c>
      <c r="D380" s="5" t="s">
        <v>84</v>
      </c>
      <c r="E380" s="5">
        <v>89</v>
      </c>
      <c r="F380" s="5" t="s">
        <v>423</v>
      </c>
      <c r="G380" s="5" t="s">
        <v>424</v>
      </c>
      <c r="H380" s="5" t="s">
        <v>225</v>
      </c>
      <c r="I380" s="5" t="s">
        <v>1059</v>
      </c>
      <c r="J380" s="5" t="s">
        <v>530</v>
      </c>
      <c r="K380" s="5" t="s">
        <v>500</v>
      </c>
      <c r="L380" s="5" t="s">
        <v>92</v>
      </c>
      <c r="M380" s="5">
        <v>8399</v>
      </c>
      <c r="N380" s="5" t="s">
        <v>212</v>
      </c>
      <c r="O380" s="5">
        <v>6909.9000000000005</v>
      </c>
      <c r="P380" s="5" t="s">
        <v>212</v>
      </c>
      <c r="Q380" s="10" t="str">
        <f ca="1">HYPERLINK("#"&amp;CELL("direccion",Tabla_471065!A376),"373")</f>
        <v>373</v>
      </c>
      <c r="R380" s="10" t="str">
        <f ca="1">HYPERLINK("#"&amp;CELL("direccion",Tabla_471039!A376),"373")</f>
        <v>373</v>
      </c>
      <c r="S380" s="10" t="str">
        <f ca="1">HYPERLINK("#"&amp;CELL("direccion",Tabla_471067!A376),"373")</f>
        <v>373</v>
      </c>
      <c r="T380" s="10" t="str">
        <f ca="1">HYPERLINK("#"&amp;CELL("direccion",Tabla_471023!A376),"373")</f>
        <v>373</v>
      </c>
      <c r="U380" s="10" t="str">
        <f ca="1">HYPERLINK("#"&amp;CELL("direccion",Tabla_471047!A376),"373")</f>
        <v>373</v>
      </c>
      <c r="V380" s="10" t="str">
        <f ca="1">HYPERLINK("#"&amp;CELL("direccion",Tabla_471030!A376),"373")</f>
        <v>373</v>
      </c>
      <c r="W380" s="10" t="str">
        <f ca="1">HYPERLINK("#"&amp;CELL("direccion",Tabla_471041!A376),"373")</f>
        <v>373</v>
      </c>
      <c r="X380" s="10" t="str">
        <f ca="1">HYPERLINK("#"&amp;CELL("direccion",Tabla_471031!A376),"373")</f>
        <v>373</v>
      </c>
      <c r="Y380" s="10" t="str">
        <f ca="1">HYPERLINK("#"&amp;CELL("direccion",Tabla_471032!A376),"373")</f>
        <v>373</v>
      </c>
      <c r="Z380" s="10" t="str">
        <f ca="1">HYPERLINK("#"&amp;CELL("direccion",Tabla_471059!A376),"373")</f>
        <v>373</v>
      </c>
      <c r="AA380" s="10" t="str">
        <f ca="1">HYPERLINK("#"&amp;CELL("direccion",Tabla_471071!A376),"373")</f>
        <v>373</v>
      </c>
      <c r="AB380" s="10" t="str">
        <f ca="1">HYPERLINK("#"&amp;CELL("direccion",Tabla_471062!A376),"373")</f>
        <v>373</v>
      </c>
      <c r="AC380" s="10" t="str">
        <f ca="1">HYPERLINK("#"&amp;CELL("direccion",Tabla_471074!A376),"373")</f>
        <v>373</v>
      </c>
      <c r="AD380" s="5" t="s">
        <v>213</v>
      </c>
      <c r="AE380" s="3">
        <v>45473</v>
      </c>
    </row>
    <row r="381" spans="1:31" x14ac:dyDescent="0.25">
      <c r="A381" s="5">
        <v>2024</v>
      </c>
      <c r="B381" s="3">
        <v>45383</v>
      </c>
      <c r="C381" s="3">
        <v>45473</v>
      </c>
      <c r="D381" s="5" t="s">
        <v>84</v>
      </c>
      <c r="E381" s="5">
        <v>89</v>
      </c>
      <c r="F381" s="5" t="s">
        <v>423</v>
      </c>
      <c r="G381" s="5" t="s">
        <v>424</v>
      </c>
      <c r="H381" s="5" t="s">
        <v>225</v>
      </c>
      <c r="I381" s="5" t="s">
        <v>1060</v>
      </c>
      <c r="J381" s="5" t="s">
        <v>1061</v>
      </c>
      <c r="K381" s="5" t="s">
        <v>790</v>
      </c>
      <c r="L381" s="5" t="s">
        <v>92</v>
      </c>
      <c r="M381" s="5">
        <v>8399</v>
      </c>
      <c r="N381" s="5" t="s">
        <v>212</v>
      </c>
      <c r="O381" s="5">
        <v>6909.9000000000005</v>
      </c>
      <c r="P381" s="5" t="s">
        <v>212</v>
      </c>
      <c r="Q381" s="10" t="str">
        <f ca="1">HYPERLINK("#"&amp;CELL("direccion",Tabla_471065!A377),"374")</f>
        <v>374</v>
      </c>
      <c r="R381" s="10" t="str">
        <f ca="1">HYPERLINK("#"&amp;CELL("direccion",Tabla_471039!A377),"374")</f>
        <v>374</v>
      </c>
      <c r="S381" s="10" t="str">
        <f ca="1">HYPERLINK("#"&amp;CELL("direccion",Tabla_471067!A377),"374")</f>
        <v>374</v>
      </c>
      <c r="T381" s="10" t="str">
        <f ca="1">HYPERLINK("#"&amp;CELL("direccion",Tabla_471023!A377),"374")</f>
        <v>374</v>
      </c>
      <c r="U381" s="10" t="str">
        <f ca="1">HYPERLINK("#"&amp;CELL("direccion",Tabla_471047!A377),"374")</f>
        <v>374</v>
      </c>
      <c r="V381" s="10" t="str">
        <f ca="1">HYPERLINK("#"&amp;CELL("direccion",Tabla_471030!A377),"374")</f>
        <v>374</v>
      </c>
      <c r="W381" s="10" t="str">
        <f ca="1">HYPERLINK("#"&amp;CELL("direccion",Tabla_471041!A377),"374")</f>
        <v>374</v>
      </c>
      <c r="X381" s="10" t="str">
        <f ca="1">HYPERLINK("#"&amp;CELL("direccion",Tabla_471031!A377),"374")</f>
        <v>374</v>
      </c>
      <c r="Y381" s="10" t="str">
        <f ca="1">HYPERLINK("#"&amp;CELL("direccion",Tabla_471032!A377),"374")</f>
        <v>374</v>
      </c>
      <c r="Z381" s="10" t="str">
        <f ca="1">HYPERLINK("#"&amp;CELL("direccion",Tabla_471059!A377),"374")</f>
        <v>374</v>
      </c>
      <c r="AA381" s="10" t="str">
        <f ca="1">HYPERLINK("#"&amp;CELL("direccion",Tabla_471071!A377),"374")</f>
        <v>374</v>
      </c>
      <c r="AB381" s="10" t="str">
        <f ca="1">HYPERLINK("#"&amp;CELL("direccion",Tabla_471062!A377),"374")</f>
        <v>374</v>
      </c>
      <c r="AC381" s="10" t="str">
        <f ca="1">HYPERLINK("#"&amp;CELL("direccion",Tabla_471074!A377),"374")</f>
        <v>374</v>
      </c>
      <c r="AD381" s="5" t="s">
        <v>213</v>
      </c>
      <c r="AE381" s="3">
        <v>45473</v>
      </c>
    </row>
    <row r="382" spans="1:31" x14ac:dyDescent="0.25">
      <c r="A382" s="5">
        <v>2024</v>
      </c>
      <c r="B382" s="3">
        <v>45383</v>
      </c>
      <c r="C382" s="3">
        <v>45473</v>
      </c>
      <c r="D382" s="5" t="s">
        <v>84</v>
      </c>
      <c r="E382" s="5">
        <v>89</v>
      </c>
      <c r="F382" s="5" t="s">
        <v>423</v>
      </c>
      <c r="G382" s="5" t="s">
        <v>424</v>
      </c>
      <c r="H382" s="5" t="s">
        <v>225</v>
      </c>
      <c r="I382" s="5" t="s">
        <v>809</v>
      </c>
      <c r="J382" s="5" t="s">
        <v>533</v>
      </c>
      <c r="K382" s="5" t="s">
        <v>503</v>
      </c>
      <c r="L382" s="5" t="s">
        <v>91</v>
      </c>
      <c r="M382" s="5">
        <v>7364</v>
      </c>
      <c r="N382" s="5" t="s">
        <v>212</v>
      </c>
      <c r="O382" s="5">
        <v>6315.08</v>
      </c>
      <c r="P382" s="5" t="s">
        <v>212</v>
      </c>
      <c r="Q382" s="10" t="str">
        <f ca="1">HYPERLINK("#"&amp;CELL("direccion",Tabla_471065!A378),"375")</f>
        <v>375</v>
      </c>
      <c r="R382" s="10" t="str">
        <f ca="1">HYPERLINK("#"&amp;CELL("direccion",Tabla_471039!A378),"375")</f>
        <v>375</v>
      </c>
      <c r="S382" s="10" t="str">
        <f ca="1">HYPERLINK("#"&amp;CELL("direccion",Tabla_471067!A378),"375")</f>
        <v>375</v>
      </c>
      <c r="T382" s="10" t="str">
        <f ca="1">HYPERLINK("#"&amp;CELL("direccion",Tabla_471023!A378),"375")</f>
        <v>375</v>
      </c>
      <c r="U382" s="10" t="str">
        <f ca="1">HYPERLINK("#"&amp;CELL("direccion",Tabla_471047!A378),"375")</f>
        <v>375</v>
      </c>
      <c r="V382" s="10" t="str">
        <f ca="1">HYPERLINK("#"&amp;CELL("direccion",Tabla_471030!A378),"375")</f>
        <v>375</v>
      </c>
      <c r="W382" s="10" t="str">
        <f ca="1">HYPERLINK("#"&amp;CELL("direccion",Tabla_471041!A378),"375")</f>
        <v>375</v>
      </c>
      <c r="X382" s="10" t="str">
        <f ca="1">HYPERLINK("#"&amp;CELL("direccion",Tabla_471031!A378),"375")</f>
        <v>375</v>
      </c>
      <c r="Y382" s="10" t="str">
        <f ca="1">HYPERLINK("#"&amp;CELL("direccion",Tabla_471032!A378),"375")</f>
        <v>375</v>
      </c>
      <c r="Z382" s="10" t="str">
        <f ca="1">HYPERLINK("#"&amp;CELL("direccion",Tabla_471059!A378),"375")</f>
        <v>375</v>
      </c>
      <c r="AA382" s="10" t="str">
        <f ca="1">HYPERLINK("#"&amp;CELL("direccion",Tabla_471071!A378),"375")</f>
        <v>375</v>
      </c>
      <c r="AB382" s="10" t="str">
        <f ca="1">HYPERLINK("#"&amp;CELL("direccion",Tabla_471062!A378),"375")</f>
        <v>375</v>
      </c>
      <c r="AC382" s="10" t="str">
        <f ca="1">HYPERLINK("#"&amp;CELL("direccion",Tabla_471074!A378),"375")</f>
        <v>375</v>
      </c>
      <c r="AD382" s="5" t="s">
        <v>213</v>
      </c>
      <c r="AE382" s="3">
        <v>45473</v>
      </c>
    </row>
    <row r="383" spans="1:31" x14ac:dyDescent="0.25">
      <c r="A383" s="5">
        <v>2024</v>
      </c>
      <c r="B383" s="3">
        <v>45383</v>
      </c>
      <c r="C383" s="3">
        <v>45473</v>
      </c>
      <c r="D383" s="5" t="s">
        <v>84</v>
      </c>
      <c r="E383" s="5">
        <v>89</v>
      </c>
      <c r="F383" s="5" t="s">
        <v>423</v>
      </c>
      <c r="G383" s="5" t="s">
        <v>424</v>
      </c>
      <c r="H383" s="5" t="s">
        <v>225</v>
      </c>
      <c r="I383" s="5" t="s">
        <v>1062</v>
      </c>
      <c r="J383" s="5" t="s">
        <v>1063</v>
      </c>
      <c r="K383" s="5" t="s">
        <v>440</v>
      </c>
      <c r="L383" s="5" t="s">
        <v>92</v>
      </c>
      <c r="M383" s="5">
        <v>7364</v>
      </c>
      <c r="N383" s="5" t="s">
        <v>212</v>
      </c>
      <c r="O383" s="5">
        <v>6315.08</v>
      </c>
      <c r="P383" s="5" t="s">
        <v>212</v>
      </c>
      <c r="Q383" s="10" t="str">
        <f ca="1">HYPERLINK("#"&amp;CELL("direccion",Tabla_471065!A379),"376")</f>
        <v>376</v>
      </c>
      <c r="R383" s="10" t="str">
        <f ca="1">HYPERLINK("#"&amp;CELL("direccion",Tabla_471039!A379),"376")</f>
        <v>376</v>
      </c>
      <c r="S383" s="10" t="str">
        <f ca="1">HYPERLINK("#"&amp;CELL("direccion",Tabla_471067!A379),"376")</f>
        <v>376</v>
      </c>
      <c r="T383" s="10" t="str">
        <f ca="1">HYPERLINK("#"&amp;CELL("direccion",Tabla_471023!A379),"376")</f>
        <v>376</v>
      </c>
      <c r="U383" s="10" t="str">
        <f ca="1">HYPERLINK("#"&amp;CELL("direccion",Tabla_471047!A379),"376")</f>
        <v>376</v>
      </c>
      <c r="V383" s="10" t="str">
        <f ca="1">HYPERLINK("#"&amp;CELL("direccion",Tabla_471030!A379),"376")</f>
        <v>376</v>
      </c>
      <c r="W383" s="10" t="str">
        <f ca="1">HYPERLINK("#"&amp;CELL("direccion",Tabla_471041!A379),"376")</f>
        <v>376</v>
      </c>
      <c r="X383" s="10" t="str">
        <f ca="1">HYPERLINK("#"&amp;CELL("direccion",Tabla_471031!A379),"376")</f>
        <v>376</v>
      </c>
      <c r="Y383" s="10" t="str">
        <f ca="1">HYPERLINK("#"&amp;CELL("direccion",Tabla_471032!A379),"376")</f>
        <v>376</v>
      </c>
      <c r="Z383" s="10" t="str">
        <f ca="1">HYPERLINK("#"&amp;CELL("direccion",Tabla_471059!A379),"376")</f>
        <v>376</v>
      </c>
      <c r="AA383" s="10" t="str">
        <f ca="1">HYPERLINK("#"&amp;CELL("direccion",Tabla_471071!A379),"376")</f>
        <v>376</v>
      </c>
      <c r="AB383" s="10" t="str">
        <f ca="1">HYPERLINK("#"&amp;CELL("direccion",Tabla_471062!A379),"376")</f>
        <v>376</v>
      </c>
      <c r="AC383" s="10" t="str">
        <f ca="1">HYPERLINK("#"&amp;CELL("direccion",Tabla_471074!A379),"376")</f>
        <v>376</v>
      </c>
      <c r="AD383" s="5" t="s">
        <v>213</v>
      </c>
      <c r="AE383" s="3">
        <v>45473</v>
      </c>
    </row>
    <row r="384" spans="1:31" x14ac:dyDescent="0.25">
      <c r="A384" s="5">
        <v>2024</v>
      </c>
      <c r="B384" s="3">
        <v>45383</v>
      </c>
      <c r="C384" s="3">
        <v>45473</v>
      </c>
      <c r="D384" s="5" t="s">
        <v>84</v>
      </c>
      <c r="E384" s="5">
        <v>89</v>
      </c>
      <c r="F384" s="5" t="s">
        <v>423</v>
      </c>
      <c r="G384" s="5" t="s">
        <v>424</v>
      </c>
      <c r="H384" s="5" t="s">
        <v>225</v>
      </c>
      <c r="I384" s="5" t="s">
        <v>1064</v>
      </c>
      <c r="J384" s="5" t="s">
        <v>1065</v>
      </c>
      <c r="K384" s="5" t="s">
        <v>1066</v>
      </c>
      <c r="L384" s="5" t="s">
        <v>92</v>
      </c>
      <c r="M384" s="5">
        <v>7364</v>
      </c>
      <c r="N384" s="5" t="s">
        <v>212</v>
      </c>
      <c r="O384" s="5">
        <v>6315.08</v>
      </c>
      <c r="P384" s="5" t="s">
        <v>212</v>
      </c>
      <c r="Q384" s="10" t="str">
        <f ca="1">HYPERLINK("#"&amp;CELL("direccion",Tabla_471065!A380),"377")</f>
        <v>377</v>
      </c>
      <c r="R384" s="10" t="str">
        <f ca="1">HYPERLINK("#"&amp;CELL("direccion",Tabla_471039!A380),"377")</f>
        <v>377</v>
      </c>
      <c r="S384" s="10" t="str">
        <f ca="1">HYPERLINK("#"&amp;CELL("direccion",Tabla_471067!A380),"377")</f>
        <v>377</v>
      </c>
      <c r="T384" s="10" t="str">
        <f ca="1">HYPERLINK("#"&amp;CELL("direccion",Tabla_471023!A380),"377")</f>
        <v>377</v>
      </c>
      <c r="U384" s="10" t="str">
        <f ca="1">HYPERLINK("#"&amp;CELL("direccion",Tabla_471047!A380),"377")</f>
        <v>377</v>
      </c>
      <c r="V384" s="10" t="str">
        <f ca="1">HYPERLINK("#"&amp;CELL("direccion",Tabla_471030!A380),"377")</f>
        <v>377</v>
      </c>
      <c r="W384" s="10" t="str">
        <f ca="1">HYPERLINK("#"&amp;CELL("direccion",Tabla_471041!A380),"377")</f>
        <v>377</v>
      </c>
      <c r="X384" s="10" t="str">
        <f ca="1">HYPERLINK("#"&amp;CELL("direccion",Tabla_471031!A380),"377")</f>
        <v>377</v>
      </c>
      <c r="Y384" s="10" t="str">
        <f ca="1">HYPERLINK("#"&amp;CELL("direccion",Tabla_471032!A380),"377")</f>
        <v>377</v>
      </c>
      <c r="Z384" s="10" t="str">
        <f ca="1">HYPERLINK("#"&amp;CELL("direccion",Tabla_471059!A380),"377")</f>
        <v>377</v>
      </c>
      <c r="AA384" s="10" t="str">
        <f ca="1">HYPERLINK("#"&amp;CELL("direccion",Tabla_471071!A380),"377")</f>
        <v>377</v>
      </c>
      <c r="AB384" s="10" t="str">
        <f ca="1">HYPERLINK("#"&amp;CELL("direccion",Tabla_471062!A380),"377")</f>
        <v>377</v>
      </c>
      <c r="AC384" s="10" t="str">
        <f ca="1">HYPERLINK("#"&amp;CELL("direccion",Tabla_471074!A380),"377")</f>
        <v>377</v>
      </c>
      <c r="AD384" s="5" t="s">
        <v>213</v>
      </c>
      <c r="AE384" s="3">
        <v>45473</v>
      </c>
    </row>
    <row r="385" spans="1:32" x14ac:dyDescent="0.25">
      <c r="A385" s="5">
        <v>2024</v>
      </c>
      <c r="B385" s="3">
        <v>45383</v>
      </c>
      <c r="C385" s="3">
        <v>45473</v>
      </c>
      <c r="D385" s="5" t="s">
        <v>84</v>
      </c>
      <c r="E385" s="5">
        <v>89</v>
      </c>
      <c r="F385" s="5" t="s">
        <v>422</v>
      </c>
      <c r="G385" s="5" t="s">
        <v>422</v>
      </c>
      <c r="H385" s="5" t="s">
        <v>225</v>
      </c>
      <c r="I385" s="5" t="s">
        <v>1067</v>
      </c>
      <c r="J385" s="5" t="s">
        <v>760</v>
      </c>
      <c r="K385" s="5" t="s">
        <v>796</v>
      </c>
      <c r="L385" s="5" t="s">
        <v>91</v>
      </c>
      <c r="M385" s="5">
        <v>8399</v>
      </c>
      <c r="N385" s="5" t="s">
        <v>212</v>
      </c>
      <c r="O385" s="5">
        <v>6909.9000000000005</v>
      </c>
      <c r="P385" s="5" t="s">
        <v>212</v>
      </c>
      <c r="Q385" s="10" t="str">
        <f ca="1">HYPERLINK("#"&amp;CELL("direccion",Tabla_471065!A381),"378")</f>
        <v>378</v>
      </c>
      <c r="R385" s="10" t="str">
        <f ca="1">HYPERLINK("#"&amp;CELL("direccion",Tabla_471039!A381),"378")</f>
        <v>378</v>
      </c>
      <c r="S385" s="10" t="str">
        <f ca="1">HYPERLINK("#"&amp;CELL("direccion",Tabla_471067!A381),"378")</f>
        <v>378</v>
      </c>
      <c r="T385" s="10" t="str">
        <f ca="1">HYPERLINK("#"&amp;CELL("direccion",Tabla_471023!A381),"378")</f>
        <v>378</v>
      </c>
      <c r="U385" s="10" t="str">
        <f ca="1">HYPERLINK("#"&amp;CELL("direccion",Tabla_471047!A381),"378")</f>
        <v>378</v>
      </c>
      <c r="V385" s="10" t="str">
        <f ca="1">HYPERLINK("#"&amp;CELL("direccion",Tabla_471030!A381),"378")</f>
        <v>378</v>
      </c>
      <c r="W385" s="10" t="str">
        <f ca="1">HYPERLINK("#"&amp;CELL("direccion",Tabla_471041!A381),"378")</f>
        <v>378</v>
      </c>
      <c r="X385" s="10" t="str">
        <f ca="1">HYPERLINK("#"&amp;CELL("direccion",Tabla_471031!A381),"378")</f>
        <v>378</v>
      </c>
      <c r="Y385" s="10" t="str">
        <f ca="1">HYPERLINK("#"&amp;CELL("direccion",Tabla_471032!A381),"378")</f>
        <v>378</v>
      </c>
      <c r="Z385" s="10" t="str">
        <f ca="1">HYPERLINK("#"&amp;CELL("direccion",Tabla_471059!A381),"378")</f>
        <v>378</v>
      </c>
      <c r="AA385" s="10" t="str">
        <f ca="1">HYPERLINK("#"&amp;CELL("direccion",Tabla_471071!A381),"378")</f>
        <v>378</v>
      </c>
      <c r="AB385" s="10" t="str">
        <f ca="1">HYPERLINK("#"&amp;CELL("direccion",Tabla_471062!A381),"378")</f>
        <v>378</v>
      </c>
      <c r="AC385" s="10" t="str">
        <f ca="1">HYPERLINK("#"&amp;CELL("direccion",Tabla_471074!A381),"378")</f>
        <v>378</v>
      </c>
      <c r="AD385" s="5" t="s">
        <v>213</v>
      </c>
      <c r="AE385" s="3">
        <v>45473</v>
      </c>
    </row>
    <row r="386" spans="1:32" x14ac:dyDescent="0.25">
      <c r="A386" s="5">
        <v>2024</v>
      </c>
      <c r="B386" s="3">
        <v>45383</v>
      </c>
      <c r="C386" s="3">
        <v>45473</v>
      </c>
      <c r="D386" s="5" t="s">
        <v>84</v>
      </c>
      <c r="E386" s="5">
        <v>89</v>
      </c>
      <c r="F386" s="5" t="s">
        <v>423</v>
      </c>
      <c r="G386" s="5" t="s">
        <v>424</v>
      </c>
      <c r="H386" s="5" t="s">
        <v>225</v>
      </c>
      <c r="I386" s="5" t="s">
        <v>1068</v>
      </c>
      <c r="J386" s="5" t="s">
        <v>1069</v>
      </c>
      <c r="K386" s="5" t="s">
        <v>975</v>
      </c>
      <c r="L386" s="5" t="s">
        <v>92</v>
      </c>
      <c r="M386" s="5">
        <v>7364</v>
      </c>
      <c r="N386" s="5" t="s">
        <v>212</v>
      </c>
      <c r="O386" s="5">
        <v>6315.08</v>
      </c>
      <c r="P386" s="5" t="s">
        <v>212</v>
      </c>
      <c r="Q386" s="10" t="str">
        <f ca="1">HYPERLINK("#"&amp;CELL("direccion",Tabla_471065!A382),"379")</f>
        <v>379</v>
      </c>
      <c r="R386" s="10" t="str">
        <f ca="1">HYPERLINK("#"&amp;CELL("direccion",Tabla_471039!A382),"379")</f>
        <v>379</v>
      </c>
      <c r="S386" s="10" t="str">
        <f ca="1">HYPERLINK("#"&amp;CELL("direccion",Tabla_471067!A382),"379")</f>
        <v>379</v>
      </c>
      <c r="T386" s="10" t="str">
        <f ca="1">HYPERLINK("#"&amp;CELL("direccion",Tabla_471023!A382),"379")</f>
        <v>379</v>
      </c>
      <c r="U386" s="10" t="str">
        <f ca="1">HYPERLINK("#"&amp;CELL("direccion",Tabla_471047!A382),"379")</f>
        <v>379</v>
      </c>
      <c r="V386" s="10" t="str">
        <f ca="1">HYPERLINK("#"&amp;CELL("direccion",Tabla_471030!A382),"379")</f>
        <v>379</v>
      </c>
      <c r="W386" s="10" t="str">
        <f ca="1">HYPERLINK("#"&amp;CELL("direccion",Tabla_471041!A382),"379")</f>
        <v>379</v>
      </c>
      <c r="X386" s="10" t="str">
        <f ca="1">HYPERLINK("#"&amp;CELL("direccion",Tabla_471031!A382),"379")</f>
        <v>379</v>
      </c>
      <c r="Y386" s="10" t="str">
        <f ca="1">HYPERLINK("#"&amp;CELL("direccion",Tabla_471032!A382),"379")</f>
        <v>379</v>
      </c>
      <c r="Z386" s="10" t="str">
        <f ca="1">HYPERLINK("#"&amp;CELL("direccion",Tabla_471059!A382),"379")</f>
        <v>379</v>
      </c>
      <c r="AA386" s="10" t="str">
        <f ca="1">HYPERLINK("#"&amp;CELL("direccion",Tabla_471071!A382),"379")</f>
        <v>379</v>
      </c>
      <c r="AB386" s="10" t="str">
        <f ca="1">HYPERLINK("#"&amp;CELL("direccion",Tabla_471062!A382),"379")</f>
        <v>379</v>
      </c>
      <c r="AC386" s="10" t="str">
        <f ca="1">HYPERLINK("#"&amp;CELL("direccion",Tabla_471074!A382),"379")</f>
        <v>379</v>
      </c>
      <c r="AD386" s="5" t="s">
        <v>213</v>
      </c>
      <c r="AE386" s="3">
        <v>45473</v>
      </c>
    </row>
    <row r="387" spans="1:32" x14ac:dyDescent="0.25">
      <c r="A387" s="5">
        <v>2024</v>
      </c>
      <c r="B387" s="3">
        <v>45383</v>
      </c>
      <c r="C387" s="3">
        <v>45473</v>
      </c>
      <c r="D387" s="5" t="s">
        <v>84</v>
      </c>
      <c r="E387" s="5">
        <v>89</v>
      </c>
      <c r="F387" s="5" t="s">
        <v>422</v>
      </c>
      <c r="G387" s="5" t="s">
        <v>422</v>
      </c>
      <c r="H387" s="5" t="s">
        <v>225</v>
      </c>
      <c r="I387" s="5" t="s">
        <v>1070</v>
      </c>
      <c r="J387" s="5" t="s">
        <v>598</v>
      </c>
      <c r="K387" s="5" t="s">
        <v>1071</v>
      </c>
      <c r="L387" s="5" t="s">
        <v>92</v>
      </c>
      <c r="M387" s="5">
        <v>7364</v>
      </c>
      <c r="N387" s="5" t="s">
        <v>212</v>
      </c>
      <c r="O387" s="5">
        <v>6315.08</v>
      </c>
      <c r="P387" s="5" t="s">
        <v>212</v>
      </c>
      <c r="Q387" s="10" t="str">
        <f ca="1">HYPERLINK("#"&amp;CELL("direccion",Tabla_471065!A383),"380")</f>
        <v>380</v>
      </c>
      <c r="R387" s="10" t="str">
        <f ca="1">HYPERLINK("#"&amp;CELL("direccion",Tabla_471039!A383),"380")</f>
        <v>380</v>
      </c>
      <c r="S387" s="10" t="str">
        <f ca="1">HYPERLINK("#"&amp;CELL("direccion",Tabla_471067!A383),"380")</f>
        <v>380</v>
      </c>
      <c r="T387" s="10" t="str">
        <f ca="1">HYPERLINK("#"&amp;CELL("direccion",Tabla_471023!A383),"380")</f>
        <v>380</v>
      </c>
      <c r="U387" s="10" t="str">
        <f ca="1">HYPERLINK("#"&amp;CELL("direccion",Tabla_471047!A383),"380")</f>
        <v>380</v>
      </c>
      <c r="V387" s="10" t="str">
        <f ca="1">HYPERLINK("#"&amp;CELL("direccion",Tabla_471030!A383),"380")</f>
        <v>380</v>
      </c>
      <c r="W387" s="10" t="str">
        <f ca="1">HYPERLINK("#"&amp;CELL("direccion",Tabla_471041!A383),"380")</f>
        <v>380</v>
      </c>
      <c r="X387" s="10" t="str">
        <f ca="1">HYPERLINK("#"&amp;CELL("direccion",Tabla_471031!A383),"380")</f>
        <v>380</v>
      </c>
      <c r="Y387" s="10" t="str">
        <f ca="1">HYPERLINK("#"&amp;CELL("direccion",Tabla_471032!A383),"380")</f>
        <v>380</v>
      </c>
      <c r="Z387" s="10" t="str">
        <f ca="1">HYPERLINK("#"&amp;CELL("direccion",Tabla_471059!A383),"380")</f>
        <v>380</v>
      </c>
      <c r="AA387" s="10" t="str">
        <f ca="1">HYPERLINK("#"&amp;CELL("direccion",Tabla_471071!A383),"380")</f>
        <v>380</v>
      </c>
      <c r="AB387" s="10" t="str">
        <f ca="1">HYPERLINK("#"&amp;CELL("direccion",Tabla_471062!A383),"380")</f>
        <v>380</v>
      </c>
      <c r="AC387" s="10" t="str">
        <f ca="1">HYPERLINK("#"&amp;CELL("direccion",Tabla_471074!A383),"380")</f>
        <v>380</v>
      </c>
      <c r="AD387" s="5" t="s">
        <v>213</v>
      </c>
      <c r="AE387" s="3">
        <v>45473</v>
      </c>
    </row>
    <row r="388" spans="1:32" x14ac:dyDescent="0.25">
      <c r="A388" s="5">
        <v>2024</v>
      </c>
      <c r="B388" s="3">
        <v>45383</v>
      </c>
      <c r="C388" s="3">
        <v>45473</v>
      </c>
      <c r="D388" s="5" t="s">
        <v>84</v>
      </c>
      <c r="E388" s="5">
        <v>89</v>
      </c>
      <c r="F388" s="5" t="s">
        <v>425</v>
      </c>
      <c r="G388" s="5" t="s">
        <v>425</v>
      </c>
      <c r="H388" s="5" t="s">
        <v>225</v>
      </c>
      <c r="I388" s="5" t="s">
        <v>1072</v>
      </c>
      <c r="J388" s="5" t="s">
        <v>462</v>
      </c>
      <c r="K388" s="5" t="s">
        <v>497</v>
      </c>
      <c r="L388" s="5" t="s">
        <v>91</v>
      </c>
      <c r="M388" s="5">
        <v>7364</v>
      </c>
      <c r="N388" s="5" t="s">
        <v>212</v>
      </c>
      <c r="O388" s="5">
        <v>6315.08</v>
      </c>
      <c r="P388" s="5" t="s">
        <v>212</v>
      </c>
      <c r="Q388" s="10" t="str">
        <f ca="1">HYPERLINK("#"&amp;CELL("direccion",Tabla_471065!A384),"381")</f>
        <v>381</v>
      </c>
      <c r="R388" s="10" t="str">
        <f ca="1">HYPERLINK("#"&amp;CELL("direccion",Tabla_471039!A384),"381")</f>
        <v>381</v>
      </c>
      <c r="S388" s="10" t="str">
        <f ca="1">HYPERLINK("#"&amp;CELL("direccion",Tabla_471067!A384),"381")</f>
        <v>381</v>
      </c>
      <c r="T388" s="10" t="str">
        <f ca="1">HYPERLINK("#"&amp;CELL("direccion",Tabla_471023!A384),"381")</f>
        <v>381</v>
      </c>
      <c r="U388" s="10" t="str">
        <f ca="1">HYPERLINK("#"&amp;CELL("direccion",Tabla_471047!A384),"381")</f>
        <v>381</v>
      </c>
      <c r="V388" s="10" t="str">
        <f ca="1">HYPERLINK("#"&amp;CELL("direccion",Tabla_471030!A384),"381")</f>
        <v>381</v>
      </c>
      <c r="W388" s="10" t="str">
        <f ca="1">HYPERLINK("#"&amp;CELL("direccion",Tabla_471041!A384),"381")</f>
        <v>381</v>
      </c>
      <c r="X388" s="10" t="str">
        <f ca="1">HYPERLINK("#"&amp;CELL("direccion",Tabla_471031!A384),"381")</f>
        <v>381</v>
      </c>
      <c r="Y388" s="10" t="str">
        <f ca="1">HYPERLINK("#"&amp;CELL("direccion",Tabla_471032!A384),"381")</f>
        <v>381</v>
      </c>
      <c r="Z388" s="10" t="str">
        <f ca="1">HYPERLINK("#"&amp;CELL("direccion",Tabla_471059!A384),"381")</f>
        <v>381</v>
      </c>
      <c r="AA388" s="10" t="str">
        <f ca="1">HYPERLINK("#"&amp;CELL("direccion",Tabla_471071!A384),"381")</f>
        <v>381</v>
      </c>
      <c r="AB388" s="10" t="str">
        <f ca="1">HYPERLINK("#"&amp;CELL("direccion",Tabla_471062!A384),"381")</f>
        <v>381</v>
      </c>
      <c r="AC388" s="10" t="str">
        <f ca="1">HYPERLINK("#"&amp;CELL("direccion",Tabla_471074!A384),"381")</f>
        <v>381</v>
      </c>
      <c r="AD388" s="5" t="s">
        <v>213</v>
      </c>
      <c r="AE388" s="3">
        <v>45473</v>
      </c>
    </row>
    <row r="389" spans="1:32" x14ac:dyDescent="0.25">
      <c r="A389" s="5">
        <v>2024</v>
      </c>
      <c r="B389" s="3">
        <v>45383</v>
      </c>
      <c r="C389" s="3">
        <v>45473</v>
      </c>
      <c r="D389" s="5" t="s">
        <v>84</v>
      </c>
      <c r="E389" s="5">
        <v>89</v>
      </c>
      <c r="F389" s="5" t="s">
        <v>425</v>
      </c>
      <c r="G389" s="5" t="s">
        <v>425</v>
      </c>
      <c r="H389" s="5" t="s">
        <v>225</v>
      </c>
      <c r="I389" s="5" t="s">
        <v>1073</v>
      </c>
      <c r="J389" s="5" t="s">
        <v>730</v>
      </c>
      <c r="K389" s="5" t="s">
        <v>440</v>
      </c>
      <c r="L389" s="5" t="s">
        <v>92</v>
      </c>
      <c r="M389" s="5">
        <v>7364</v>
      </c>
      <c r="N389" s="5" t="s">
        <v>212</v>
      </c>
      <c r="O389" s="5">
        <v>6315.08</v>
      </c>
      <c r="P389" s="5" t="s">
        <v>212</v>
      </c>
      <c r="Q389" s="10" t="str">
        <f ca="1">HYPERLINK("#"&amp;CELL("direccion",Tabla_471065!A385),"382")</f>
        <v>382</v>
      </c>
      <c r="R389" s="10" t="str">
        <f ca="1">HYPERLINK("#"&amp;CELL("direccion",Tabla_471039!A385),"382")</f>
        <v>382</v>
      </c>
      <c r="S389" s="10" t="str">
        <f ca="1">HYPERLINK("#"&amp;CELL("direccion",Tabla_471067!A385),"382")</f>
        <v>382</v>
      </c>
      <c r="T389" s="10" t="str">
        <f ca="1">HYPERLINK("#"&amp;CELL("direccion",Tabla_471023!A385),"382")</f>
        <v>382</v>
      </c>
      <c r="U389" s="10" t="str">
        <f ca="1">HYPERLINK("#"&amp;CELL("direccion",Tabla_471047!A385),"382")</f>
        <v>382</v>
      </c>
      <c r="V389" s="10" t="str">
        <f ca="1">HYPERLINK("#"&amp;CELL("direccion",Tabla_471030!A385),"382")</f>
        <v>382</v>
      </c>
      <c r="W389" s="10" t="str">
        <f ca="1">HYPERLINK("#"&amp;CELL("direccion",Tabla_471041!A385),"382")</f>
        <v>382</v>
      </c>
      <c r="X389" s="10" t="str">
        <f ca="1">HYPERLINK("#"&amp;CELL("direccion",Tabla_471031!A385),"382")</f>
        <v>382</v>
      </c>
      <c r="Y389" s="10" t="str">
        <f ca="1">HYPERLINK("#"&amp;CELL("direccion",Tabla_471032!A385),"382")</f>
        <v>382</v>
      </c>
      <c r="Z389" s="10" t="str">
        <f ca="1">HYPERLINK("#"&amp;CELL("direccion",Tabla_471059!A385),"382")</f>
        <v>382</v>
      </c>
      <c r="AA389" s="10" t="str">
        <f ca="1">HYPERLINK("#"&amp;CELL("direccion",Tabla_471071!A385),"382")</f>
        <v>382</v>
      </c>
      <c r="AB389" s="10" t="str">
        <f ca="1">HYPERLINK("#"&amp;CELL("direccion",Tabla_471062!A385),"382")</f>
        <v>382</v>
      </c>
      <c r="AC389" s="10" t="str">
        <f ca="1">HYPERLINK("#"&amp;CELL("direccion",Tabla_471074!A385),"382")</f>
        <v>382</v>
      </c>
      <c r="AD389" s="5" t="s">
        <v>213</v>
      </c>
      <c r="AE389" s="3">
        <v>45473</v>
      </c>
    </row>
    <row r="390" spans="1:32" x14ac:dyDescent="0.25">
      <c r="A390" s="5">
        <v>2024</v>
      </c>
      <c r="B390" s="3">
        <v>45383</v>
      </c>
      <c r="C390" s="3">
        <v>45473</v>
      </c>
      <c r="D390" s="5" t="s">
        <v>84</v>
      </c>
      <c r="E390" s="5">
        <v>89</v>
      </c>
      <c r="F390" s="5" t="s">
        <v>423</v>
      </c>
      <c r="G390" s="5" t="s">
        <v>424</v>
      </c>
      <c r="H390" s="5" t="s">
        <v>225</v>
      </c>
      <c r="I390" s="5" t="s">
        <v>852</v>
      </c>
      <c r="J390" s="5" t="s">
        <v>440</v>
      </c>
      <c r="K390" s="5" t="s">
        <v>682</v>
      </c>
      <c r="L390" s="5" t="s">
        <v>92</v>
      </c>
      <c r="M390" s="5">
        <v>7364</v>
      </c>
      <c r="N390" s="5" t="s">
        <v>212</v>
      </c>
      <c r="O390" s="5">
        <v>6315.08</v>
      </c>
      <c r="P390" s="5" t="s">
        <v>212</v>
      </c>
      <c r="Q390" s="10" t="str">
        <f ca="1">HYPERLINK("#"&amp;CELL("direccion",Tabla_471065!A386),"383")</f>
        <v>383</v>
      </c>
      <c r="R390" s="10" t="str">
        <f ca="1">HYPERLINK("#"&amp;CELL("direccion",Tabla_471039!A386),"383")</f>
        <v>383</v>
      </c>
      <c r="S390" s="10" t="str">
        <f ca="1">HYPERLINK("#"&amp;CELL("direccion",Tabla_471067!A386),"383")</f>
        <v>383</v>
      </c>
      <c r="T390" s="10" t="str">
        <f ca="1">HYPERLINK("#"&amp;CELL("direccion",Tabla_471023!A386),"383")</f>
        <v>383</v>
      </c>
      <c r="U390" s="10" t="str">
        <f ca="1">HYPERLINK("#"&amp;CELL("direccion",Tabla_471047!A386),"383")</f>
        <v>383</v>
      </c>
      <c r="V390" s="10" t="str">
        <f ca="1">HYPERLINK("#"&amp;CELL("direccion",Tabla_471030!A386),"383")</f>
        <v>383</v>
      </c>
      <c r="W390" s="10" t="str">
        <f ca="1">HYPERLINK("#"&amp;CELL("direccion",Tabla_471041!A386),"383")</f>
        <v>383</v>
      </c>
      <c r="X390" s="10" t="str">
        <f ca="1">HYPERLINK("#"&amp;CELL("direccion",Tabla_471031!A386),"383")</f>
        <v>383</v>
      </c>
      <c r="Y390" s="10" t="str">
        <f ca="1">HYPERLINK("#"&amp;CELL("direccion",Tabla_471032!A386),"383")</f>
        <v>383</v>
      </c>
      <c r="Z390" s="10" t="str">
        <f ca="1">HYPERLINK("#"&amp;CELL("direccion",Tabla_471059!A386),"383")</f>
        <v>383</v>
      </c>
      <c r="AA390" s="10" t="str">
        <f ca="1">HYPERLINK("#"&amp;CELL("direccion",Tabla_471071!A386),"383")</f>
        <v>383</v>
      </c>
      <c r="AB390" s="10" t="str">
        <f ca="1">HYPERLINK("#"&amp;CELL("direccion",Tabla_471062!A386),"383")</f>
        <v>383</v>
      </c>
      <c r="AC390" s="10" t="str">
        <f ca="1">HYPERLINK("#"&amp;CELL("direccion",Tabla_471074!A386),"383")</f>
        <v>383</v>
      </c>
      <c r="AD390" s="5" t="s">
        <v>213</v>
      </c>
      <c r="AE390" s="3">
        <v>45473</v>
      </c>
    </row>
    <row r="391" spans="1:32" x14ac:dyDescent="0.25">
      <c r="A391" s="5">
        <v>2024</v>
      </c>
      <c r="B391" s="3">
        <v>45383</v>
      </c>
      <c r="C391" s="3">
        <v>45473</v>
      </c>
      <c r="D391" s="5" t="s">
        <v>84</v>
      </c>
      <c r="E391" s="5">
        <v>89</v>
      </c>
      <c r="F391" s="5" t="s">
        <v>422</v>
      </c>
      <c r="G391" s="5" t="s">
        <v>422</v>
      </c>
      <c r="H391" s="5" t="s">
        <v>225</v>
      </c>
      <c r="I391" s="5" t="s">
        <v>1074</v>
      </c>
      <c r="J391" s="5" t="s">
        <v>440</v>
      </c>
      <c r="K391" s="5" t="s">
        <v>871</v>
      </c>
      <c r="L391" s="5" t="s">
        <v>91</v>
      </c>
      <c r="M391" s="5">
        <v>8399</v>
      </c>
      <c r="N391" s="5" t="s">
        <v>212</v>
      </c>
      <c r="O391" s="5">
        <v>6909.9000000000005</v>
      </c>
      <c r="P391" s="5" t="s">
        <v>212</v>
      </c>
      <c r="Q391" s="10" t="str">
        <f ca="1">HYPERLINK("#"&amp;CELL("direccion",Tabla_471065!A387),"384")</f>
        <v>384</v>
      </c>
      <c r="R391" s="10" t="str">
        <f ca="1">HYPERLINK("#"&amp;CELL("direccion",Tabla_471039!A387),"384")</f>
        <v>384</v>
      </c>
      <c r="S391" s="10" t="str">
        <f ca="1">HYPERLINK("#"&amp;CELL("direccion",Tabla_471067!A387),"384")</f>
        <v>384</v>
      </c>
      <c r="T391" s="10" t="str">
        <f ca="1">HYPERLINK("#"&amp;CELL("direccion",Tabla_471023!A387),"384")</f>
        <v>384</v>
      </c>
      <c r="U391" s="10" t="str">
        <f ca="1">HYPERLINK("#"&amp;CELL("direccion",Tabla_471047!A387),"384")</f>
        <v>384</v>
      </c>
      <c r="V391" s="10" t="str">
        <f ca="1">HYPERLINK("#"&amp;CELL("direccion",Tabla_471030!A387),"384")</f>
        <v>384</v>
      </c>
      <c r="W391" s="10" t="str">
        <f ca="1">HYPERLINK("#"&amp;CELL("direccion",Tabla_471041!A387),"384")</f>
        <v>384</v>
      </c>
      <c r="X391" s="10" t="str">
        <f ca="1">HYPERLINK("#"&amp;CELL("direccion",Tabla_471031!A387),"384")</f>
        <v>384</v>
      </c>
      <c r="Y391" s="10" t="str">
        <f ca="1">HYPERLINK("#"&amp;CELL("direccion",Tabla_471032!A387),"384")</f>
        <v>384</v>
      </c>
      <c r="Z391" s="10" t="str">
        <f ca="1">HYPERLINK("#"&amp;CELL("direccion",Tabla_471059!A387),"384")</f>
        <v>384</v>
      </c>
      <c r="AA391" s="10" t="str">
        <f ca="1">HYPERLINK("#"&amp;CELL("direccion",Tabla_471071!A387),"384")</f>
        <v>384</v>
      </c>
      <c r="AB391" s="10" t="str">
        <f ca="1">HYPERLINK("#"&amp;CELL("direccion",Tabla_471062!A387),"384")</f>
        <v>384</v>
      </c>
      <c r="AC391" s="10" t="str">
        <f ca="1">HYPERLINK("#"&amp;CELL("direccion",Tabla_471074!A387),"384")</f>
        <v>384</v>
      </c>
      <c r="AD391" s="5" t="s">
        <v>213</v>
      </c>
      <c r="AE391" s="3">
        <v>45473</v>
      </c>
    </row>
    <row r="392" spans="1:32" x14ac:dyDescent="0.25">
      <c r="A392" s="5">
        <v>2024</v>
      </c>
      <c r="B392" s="3">
        <v>45383</v>
      </c>
      <c r="C392" s="3">
        <v>45473</v>
      </c>
      <c r="D392" s="5" t="s">
        <v>84</v>
      </c>
      <c r="E392" s="5">
        <v>89</v>
      </c>
      <c r="F392" s="5" t="s">
        <v>423</v>
      </c>
      <c r="G392" s="5" t="s">
        <v>424</v>
      </c>
      <c r="H392" s="5" t="s">
        <v>225</v>
      </c>
      <c r="I392" s="5" t="s">
        <v>1075</v>
      </c>
      <c r="J392" s="5" t="s">
        <v>440</v>
      </c>
      <c r="K392" s="5" t="s">
        <v>440</v>
      </c>
      <c r="L392" s="5" t="s">
        <v>91</v>
      </c>
      <c r="M392" s="5">
        <v>7364</v>
      </c>
      <c r="N392" s="5" t="s">
        <v>212</v>
      </c>
      <c r="O392" s="5">
        <v>6315.08</v>
      </c>
      <c r="P392" s="5" t="s">
        <v>212</v>
      </c>
      <c r="Q392" s="10" t="str">
        <f ca="1">HYPERLINK("#"&amp;CELL("direccion",Tabla_471065!A388),"385")</f>
        <v>385</v>
      </c>
      <c r="R392" s="10" t="str">
        <f ca="1">HYPERLINK("#"&amp;CELL("direccion",Tabla_471039!A388),"385")</f>
        <v>385</v>
      </c>
      <c r="S392" s="10" t="str">
        <f ca="1">HYPERLINK("#"&amp;CELL("direccion",Tabla_471067!A388),"385")</f>
        <v>385</v>
      </c>
      <c r="T392" s="10" t="str">
        <f ca="1">HYPERLINK("#"&amp;CELL("direccion",Tabla_471023!A388),"385")</f>
        <v>385</v>
      </c>
      <c r="U392" s="10" t="str">
        <f ca="1">HYPERLINK("#"&amp;CELL("direccion",Tabla_471047!A388),"385")</f>
        <v>385</v>
      </c>
      <c r="V392" s="10" t="str">
        <f ca="1">HYPERLINK("#"&amp;CELL("direccion",Tabla_471030!A388),"385")</f>
        <v>385</v>
      </c>
      <c r="W392" s="10" t="str">
        <f ca="1">HYPERLINK("#"&amp;CELL("direccion",Tabla_471041!A388),"385")</f>
        <v>385</v>
      </c>
      <c r="X392" s="10" t="str">
        <f ca="1">HYPERLINK("#"&amp;CELL("direccion",Tabla_471031!A388),"385")</f>
        <v>385</v>
      </c>
      <c r="Y392" s="10" t="str">
        <f ca="1">HYPERLINK("#"&amp;CELL("direccion",Tabla_471032!A388),"385")</f>
        <v>385</v>
      </c>
      <c r="Z392" s="10" t="str">
        <f ca="1">HYPERLINK("#"&amp;CELL("direccion",Tabla_471059!A388),"385")</f>
        <v>385</v>
      </c>
      <c r="AA392" s="10" t="str">
        <f ca="1">HYPERLINK("#"&amp;CELL("direccion",Tabla_471071!A388),"385")</f>
        <v>385</v>
      </c>
      <c r="AB392" s="10" t="str">
        <f ca="1">HYPERLINK("#"&amp;CELL("direccion",Tabla_471062!A388),"385")</f>
        <v>385</v>
      </c>
      <c r="AC392" s="10" t="str">
        <f ca="1">HYPERLINK("#"&amp;CELL("direccion",Tabla_471074!A388),"385")</f>
        <v>385</v>
      </c>
      <c r="AD392" s="5" t="s">
        <v>213</v>
      </c>
      <c r="AE392" s="3">
        <v>45473</v>
      </c>
    </row>
    <row r="393" spans="1:32" x14ac:dyDescent="0.25">
      <c r="A393" s="5">
        <v>2024</v>
      </c>
      <c r="B393" s="3">
        <v>45383</v>
      </c>
      <c r="C393" s="3">
        <v>45473</v>
      </c>
      <c r="D393" s="5" t="s">
        <v>84</v>
      </c>
      <c r="E393" s="5">
        <v>79</v>
      </c>
      <c r="F393" s="5" t="s">
        <v>426</v>
      </c>
      <c r="G393" s="5" t="s">
        <v>427</v>
      </c>
      <c r="H393" s="5" t="s">
        <v>225</v>
      </c>
      <c r="I393" s="5" t="s">
        <v>973</v>
      </c>
      <c r="J393" s="5" t="s">
        <v>443</v>
      </c>
      <c r="K393" s="5" t="s">
        <v>500</v>
      </c>
      <c r="L393" s="5" t="s">
        <v>92</v>
      </c>
      <c r="M393" s="5">
        <v>6532</v>
      </c>
      <c r="N393" s="5" t="s">
        <v>212</v>
      </c>
      <c r="O393" s="5">
        <v>5697.9400000000005</v>
      </c>
      <c r="P393" s="5" t="s">
        <v>212</v>
      </c>
      <c r="Q393" s="10" t="str">
        <f ca="1">HYPERLINK("#"&amp;CELL("direccion",Tabla_471065!A389),"386")</f>
        <v>386</v>
      </c>
      <c r="R393" s="10" t="str">
        <f ca="1">HYPERLINK("#"&amp;CELL("direccion",Tabla_471039!A389),"386")</f>
        <v>386</v>
      </c>
      <c r="S393" s="10" t="str">
        <f ca="1">HYPERLINK("#"&amp;CELL("direccion",Tabla_471067!A389),"386")</f>
        <v>386</v>
      </c>
      <c r="T393" s="10" t="str">
        <f ca="1">HYPERLINK("#"&amp;CELL("direccion",Tabla_471023!A389),"386")</f>
        <v>386</v>
      </c>
      <c r="U393" s="10" t="str">
        <f ca="1">HYPERLINK("#"&amp;CELL("direccion",Tabla_471047!A389),"386")</f>
        <v>386</v>
      </c>
      <c r="V393" s="10" t="str">
        <f ca="1">HYPERLINK("#"&amp;CELL("direccion",Tabla_471030!A389),"386")</f>
        <v>386</v>
      </c>
      <c r="W393" s="10" t="str">
        <f ca="1">HYPERLINK("#"&amp;CELL("direccion",Tabla_471041!A389),"386")</f>
        <v>386</v>
      </c>
      <c r="X393" s="10" t="str">
        <f ca="1">HYPERLINK("#"&amp;CELL("direccion",Tabla_471031!A389),"386")</f>
        <v>386</v>
      </c>
      <c r="Y393" s="10" t="str">
        <f ca="1">HYPERLINK("#"&amp;CELL("direccion",Tabla_471032!A389),"386")</f>
        <v>386</v>
      </c>
      <c r="Z393" s="10" t="str">
        <f ca="1">HYPERLINK("#"&amp;CELL("direccion",Tabla_471059!A389),"386")</f>
        <v>386</v>
      </c>
      <c r="AA393" s="10" t="str">
        <f ca="1">HYPERLINK("#"&amp;CELL("direccion",Tabla_471071!A389),"386")</f>
        <v>386</v>
      </c>
      <c r="AB393" s="10" t="str">
        <f ca="1">HYPERLINK("#"&amp;CELL("direccion",Tabla_471062!A389),"386")</f>
        <v>386</v>
      </c>
      <c r="AC393" s="10" t="str">
        <f ca="1">HYPERLINK("#"&amp;CELL("direccion",Tabla_471074!A389),"386")</f>
        <v>386</v>
      </c>
      <c r="AD393" s="5" t="s">
        <v>213</v>
      </c>
      <c r="AE393" s="3">
        <v>45473</v>
      </c>
    </row>
    <row r="394" spans="1:32" x14ac:dyDescent="0.25">
      <c r="A394" s="5">
        <v>2024</v>
      </c>
      <c r="B394" s="3">
        <v>45383</v>
      </c>
      <c r="C394" s="3">
        <v>45473</v>
      </c>
      <c r="D394" s="5" t="s">
        <v>84</v>
      </c>
      <c r="E394" s="5">
        <v>160</v>
      </c>
      <c r="F394" s="5" t="s">
        <v>369</v>
      </c>
      <c r="G394" s="5" t="s">
        <v>370</v>
      </c>
      <c r="H394" s="5" t="s">
        <v>225</v>
      </c>
      <c r="I394" s="5" t="s">
        <v>625</v>
      </c>
      <c r="J394" s="5" t="s">
        <v>625</v>
      </c>
      <c r="K394" s="5" t="s">
        <v>625</v>
      </c>
      <c r="L394" s="5" t="s">
        <v>92</v>
      </c>
      <c r="M394" s="5">
        <v>10500</v>
      </c>
      <c r="N394" s="5" t="s">
        <v>212</v>
      </c>
      <c r="O394" s="5">
        <v>8609.76</v>
      </c>
      <c r="P394" s="5" t="s">
        <v>212</v>
      </c>
      <c r="Q394" s="10" t="str">
        <f ca="1">HYPERLINK("#"&amp;CELL("direccion",Tabla_471065!A390),"387")</f>
        <v>387</v>
      </c>
      <c r="R394" s="10" t="str">
        <f ca="1">HYPERLINK("#"&amp;CELL("direccion",Tabla_471039!A390),"387")</f>
        <v>387</v>
      </c>
      <c r="S394" s="10" t="str">
        <f ca="1">HYPERLINK("#"&amp;CELL("direccion",Tabla_471067!A390),"387")</f>
        <v>387</v>
      </c>
      <c r="T394" s="10" t="str">
        <f ca="1">HYPERLINK("#"&amp;CELL("direccion",Tabla_471023!A390),"387")</f>
        <v>387</v>
      </c>
      <c r="U394" s="10" t="str">
        <f ca="1">HYPERLINK("#"&amp;CELL("direccion",Tabla_471047!A390),"387")</f>
        <v>387</v>
      </c>
      <c r="V394" s="10" t="str">
        <f ca="1">HYPERLINK("#"&amp;CELL("direccion",Tabla_471030!A390),"387")</f>
        <v>387</v>
      </c>
      <c r="W394" s="10" t="str">
        <f ca="1">HYPERLINK("#"&amp;CELL("direccion",Tabla_471041!A390),"387")</f>
        <v>387</v>
      </c>
      <c r="X394" s="10" t="str">
        <f ca="1">HYPERLINK("#"&amp;CELL("direccion",Tabla_471031!A390),"387")</f>
        <v>387</v>
      </c>
      <c r="Y394" s="10" t="str">
        <f ca="1">HYPERLINK("#"&amp;CELL("direccion",Tabla_471032!A390),"387")</f>
        <v>387</v>
      </c>
      <c r="Z394" s="10" t="str">
        <f ca="1">HYPERLINK("#"&amp;CELL("direccion",Tabla_471059!A390),"387")</f>
        <v>387</v>
      </c>
      <c r="AA394" s="10" t="str">
        <f ca="1">HYPERLINK("#"&amp;CELL("direccion",Tabla_471071!A390),"387")</f>
        <v>387</v>
      </c>
      <c r="AB394" s="10" t="str">
        <f ca="1">HYPERLINK("#"&amp;CELL("direccion",Tabla_471062!A390),"387")</f>
        <v>387</v>
      </c>
      <c r="AC394" s="10" t="str">
        <f ca="1">HYPERLINK("#"&amp;CELL("direccion",Tabla_471074!A390),"387")</f>
        <v>387</v>
      </c>
      <c r="AD394" s="5" t="s">
        <v>213</v>
      </c>
      <c r="AE394" s="3">
        <v>45473</v>
      </c>
      <c r="AF394" s="5" t="s">
        <v>1096</v>
      </c>
    </row>
    <row r="395" spans="1:32" x14ac:dyDescent="0.25">
      <c r="A395" s="5">
        <v>2024</v>
      </c>
      <c r="B395" s="3">
        <v>45383</v>
      </c>
      <c r="C395" s="3">
        <v>45473</v>
      </c>
      <c r="D395" s="5" t="s">
        <v>84</v>
      </c>
      <c r="E395" s="5">
        <v>150</v>
      </c>
      <c r="F395" s="5" t="s">
        <v>373</v>
      </c>
      <c r="G395" s="5" t="s">
        <v>374</v>
      </c>
      <c r="H395" s="5" t="s">
        <v>225</v>
      </c>
      <c r="I395" s="5" t="s">
        <v>625</v>
      </c>
      <c r="J395" s="5" t="s">
        <v>625</v>
      </c>
      <c r="K395" s="5" t="s">
        <v>625</v>
      </c>
      <c r="L395" s="5" t="s">
        <v>91</v>
      </c>
      <c r="M395" s="5">
        <v>9736</v>
      </c>
      <c r="N395" s="5" t="s">
        <v>212</v>
      </c>
      <c r="O395" s="5">
        <v>7959.38</v>
      </c>
      <c r="P395" s="5" t="s">
        <v>212</v>
      </c>
      <c r="Q395" s="10" t="str">
        <f ca="1">HYPERLINK("#"&amp;CELL("direccion",Tabla_471065!A391),"388")</f>
        <v>388</v>
      </c>
      <c r="R395" s="10" t="str">
        <f ca="1">HYPERLINK("#"&amp;CELL("direccion",Tabla_471039!A391),"388")</f>
        <v>388</v>
      </c>
      <c r="S395" s="10" t="str">
        <f ca="1">HYPERLINK("#"&amp;CELL("direccion",Tabla_471067!A391),"388")</f>
        <v>388</v>
      </c>
      <c r="T395" s="10" t="str">
        <f ca="1">HYPERLINK("#"&amp;CELL("direccion",Tabla_471023!A391),"388")</f>
        <v>388</v>
      </c>
      <c r="U395" s="10" t="str">
        <f ca="1">HYPERLINK("#"&amp;CELL("direccion",Tabla_471047!A391),"388")</f>
        <v>388</v>
      </c>
      <c r="V395" s="10" t="str">
        <f ca="1">HYPERLINK("#"&amp;CELL("direccion",Tabla_471030!A391),"388")</f>
        <v>388</v>
      </c>
      <c r="W395" s="10" t="str">
        <f ca="1">HYPERLINK("#"&amp;CELL("direccion",Tabla_471041!A391),"388")</f>
        <v>388</v>
      </c>
      <c r="X395" s="10" t="str">
        <f ca="1">HYPERLINK("#"&amp;CELL("direccion",Tabla_471031!A391),"388")</f>
        <v>388</v>
      </c>
      <c r="Y395" s="10" t="str">
        <f ca="1">HYPERLINK("#"&amp;CELL("direccion",Tabla_471032!A391),"388")</f>
        <v>388</v>
      </c>
      <c r="Z395" s="10" t="str">
        <f ca="1">HYPERLINK("#"&amp;CELL("direccion",Tabla_471059!A391),"388")</f>
        <v>388</v>
      </c>
      <c r="AA395" s="10" t="str">
        <f ca="1">HYPERLINK("#"&amp;CELL("direccion",Tabla_471071!A391),"388")</f>
        <v>388</v>
      </c>
      <c r="AB395" s="10" t="str">
        <f ca="1">HYPERLINK("#"&amp;CELL("direccion",Tabla_471062!A391),"388")</f>
        <v>388</v>
      </c>
      <c r="AC395" s="10" t="str">
        <f ca="1">HYPERLINK("#"&amp;CELL("direccion",Tabla_471074!A391),"388")</f>
        <v>388</v>
      </c>
      <c r="AD395" s="5" t="s">
        <v>213</v>
      </c>
      <c r="AE395" s="3">
        <v>45473</v>
      </c>
      <c r="AF395" s="5" t="s">
        <v>1096</v>
      </c>
    </row>
    <row r="396" spans="1:32" x14ac:dyDescent="0.25">
      <c r="A396" s="5">
        <v>2024</v>
      </c>
      <c r="B396" s="3">
        <v>45383</v>
      </c>
      <c r="C396" s="3">
        <v>45473</v>
      </c>
      <c r="D396" s="5" t="s">
        <v>84</v>
      </c>
      <c r="E396" s="5">
        <v>140</v>
      </c>
      <c r="F396" s="5" t="s">
        <v>394</v>
      </c>
      <c r="G396" s="5" t="s">
        <v>395</v>
      </c>
      <c r="H396" s="5" t="s">
        <v>225</v>
      </c>
      <c r="I396" s="5" t="s">
        <v>625</v>
      </c>
      <c r="J396" s="5" t="s">
        <v>625</v>
      </c>
      <c r="K396" s="5" t="s">
        <v>625</v>
      </c>
      <c r="L396" s="5" t="s">
        <v>91</v>
      </c>
      <c r="M396" s="5">
        <v>9307</v>
      </c>
      <c r="N396" s="5" t="s">
        <v>212</v>
      </c>
      <c r="O396" s="5">
        <v>7622.63</v>
      </c>
      <c r="P396" s="5" t="s">
        <v>212</v>
      </c>
      <c r="Q396" s="10" t="str">
        <f ca="1">HYPERLINK("#"&amp;CELL("direccion",Tabla_471065!A392),"389")</f>
        <v>389</v>
      </c>
      <c r="R396" s="10" t="str">
        <f ca="1">HYPERLINK("#"&amp;CELL("direccion",Tabla_471039!A392),"389")</f>
        <v>389</v>
      </c>
      <c r="S396" s="10" t="str">
        <f ca="1">HYPERLINK("#"&amp;CELL("direccion",Tabla_471067!A392),"389")</f>
        <v>389</v>
      </c>
      <c r="T396" s="10" t="str">
        <f ca="1">HYPERLINK("#"&amp;CELL("direccion",Tabla_471023!A392),"389")</f>
        <v>389</v>
      </c>
      <c r="U396" s="10" t="str">
        <f ca="1">HYPERLINK("#"&amp;CELL("direccion",Tabla_471047!A392),"389")</f>
        <v>389</v>
      </c>
      <c r="V396" s="10" t="str">
        <f ca="1">HYPERLINK("#"&amp;CELL("direccion",Tabla_471030!A392),"389")</f>
        <v>389</v>
      </c>
      <c r="W396" s="10" t="str">
        <f ca="1">HYPERLINK("#"&amp;CELL("direccion",Tabla_471041!A392),"389")</f>
        <v>389</v>
      </c>
      <c r="X396" s="10" t="str">
        <f ca="1">HYPERLINK("#"&amp;CELL("direccion",Tabla_471031!A392),"389")</f>
        <v>389</v>
      </c>
      <c r="Y396" s="10" t="str">
        <f ca="1">HYPERLINK("#"&amp;CELL("direccion",Tabla_471032!A392),"389")</f>
        <v>389</v>
      </c>
      <c r="Z396" s="10" t="str">
        <f ca="1">HYPERLINK("#"&amp;CELL("direccion",Tabla_471059!A392),"389")</f>
        <v>389</v>
      </c>
      <c r="AA396" s="10" t="str">
        <f ca="1">HYPERLINK("#"&amp;CELL("direccion",Tabla_471071!A392),"389")</f>
        <v>389</v>
      </c>
      <c r="AB396" s="10" t="str">
        <f ca="1">HYPERLINK("#"&amp;CELL("direccion",Tabla_471062!A392),"389")</f>
        <v>389</v>
      </c>
      <c r="AC396" s="10" t="str">
        <f ca="1">HYPERLINK("#"&amp;CELL("direccion",Tabla_471074!A392),"389")</f>
        <v>389</v>
      </c>
      <c r="AD396" s="5" t="s">
        <v>213</v>
      </c>
      <c r="AE396" s="3">
        <v>45473</v>
      </c>
      <c r="AF396" s="5" t="s">
        <v>1096</v>
      </c>
    </row>
    <row r="397" spans="1:32" x14ac:dyDescent="0.25">
      <c r="A397" s="5">
        <v>2024</v>
      </c>
      <c r="B397" s="3">
        <v>45383</v>
      </c>
      <c r="C397" s="3">
        <v>45473</v>
      </c>
      <c r="D397" s="5" t="s">
        <v>84</v>
      </c>
      <c r="E397" s="5">
        <v>120</v>
      </c>
      <c r="F397" s="5" t="s">
        <v>413</v>
      </c>
      <c r="G397" s="5" t="s">
        <v>413</v>
      </c>
      <c r="H397" s="5" t="s">
        <v>225</v>
      </c>
      <c r="I397" s="5" t="s">
        <v>625</v>
      </c>
      <c r="J397" s="5" t="s">
        <v>625</v>
      </c>
      <c r="K397" s="5" t="s">
        <v>625</v>
      </c>
      <c r="L397" s="5" t="s">
        <v>92</v>
      </c>
      <c r="M397" s="5">
        <v>8530</v>
      </c>
      <c r="N397" s="5" t="s">
        <v>212</v>
      </c>
      <c r="O397" s="5">
        <v>7012.7300000000005</v>
      </c>
      <c r="P397" s="5" t="s">
        <v>212</v>
      </c>
      <c r="Q397" s="10" t="str">
        <f ca="1">HYPERLINK("#"&amp;CELL("direccion",Tabla_471065!A393),"390")</f>
        <v>390</v>
      </c>
      <c r="R397" s="10" t="str">
        <f ca="1">HYPERLINK("#"&amp;CELL("direccion",Tabla_471039!A393),"390")</f>
        <v>390</v>
      </c>
      <c r="S397" s="10" t="str">
        <f ca="1">HYPERLINK("#"&amp;CELL("direccion",Tabla_471067!A393),"390")</f>
        <v>390</v>
      </c>
      <c r="T397" s="10" t="str">
        <f ca="1">HYPERLINK("#"&amp;CELL("direccion",Tabla_471023!A393),"390")</f>
        <v>390</v>
      </c>
      <c r="U397" s="10" t="str">
        <f ca="1">HYPERLINK("#"&amp;CELL("direccion",Tabla_471047!A393),"390")</f>
        <v>390</v>
      </c>
      <c r="V397" s="10" t="str">
        <f ca="1">HYPERLINK("#"&amp;CELL("direccion",Tabla_471030!A393),"390")</f>
        <v>390</v>
      </c>
      <c r="W397" s="10" t="str">
        <f ca="1">HYPERLINK("#"&amp;CELL("direccion",Tabla_471041!A393),"390")</f>
        <v>390</v>
      </c>
      <c r="X397" s="10" t="str">
        <f ca="1">HYPERLINK("#"&amp;CELL("direccion",Tabla_471031!A393),"390")</f>
        <v>390</v>
      </c>
      <c r="Y397" s="10" t="str">
        <f ca="1">HYPERLINK("#"&amp;CELL("direccion",Tabla_471032!A393),"390")</f>
        <v>390</v>
      </c>
      <c r="Z397" s="10" t="str">
        <f ca="1">HYPERLINK("#"&amp;CELL("direccion",Tabla_471059!A393),"390")</f>
        <v>390</v>
      </c>
      <c r="AA397" s="10" t="str">
        <f ca="1">HYPERLINK("#"&amp;CELL("direccion",Tabla_471071!A393),"390")</f>
        <v>390</v>
      </c>
      <c r="AB397" s="10" t="str">
        <f ca="1">HYPERLINK("#"&amp;CELL("direccion",Tabla_471062!A393),"390")</f>
        <v>390</v>
      </c>
      <c r="AC397" s="10" t="str">
        <f ca="1">HYPERLINK("#"&amp;CELL("direccion",Tabla_471074!A393),"390")</f>
        <v>390</v>
      </c>
      <c r="AD397" s="5" t="s">
        <v>213</v>
      </c>
      <c r="AE397" s="3">
        <v>45473</v>
      </c>
      <c r="AF397" s="5" t="s">
        <v>1096</v>
      </c>
    </row>
    <row r="398" spans="1:32" x14ac:dyDescent="0.25">
      <c r="A398" s="5">
        <v>2024</v>
      </c>
      <c r="B398" s="3">
        <v>45383</v>
      </c>
      <c r="C398" s="3">
        <v>45473</v>
      </c>
      <c r="D398" s="5" t="s">
        <v>89</v>
      </c>
      <c r="E398" s="5">
        <v>1124</v>
      </c>
      <c r="F398" s="5" t="s">
        <v>428</v>
      </c>
      <c r="G398" s="5" t="s">
        <v>428</v>
      </c>
      <c r="H398" s="5" t="s">
        <v>225</v>
      </c>
      <c r="I398" s="5" t="s">
        <v>1076</v>
      </c>
      <c r="J398" s="5" t="s">
        <v>841</v>
      </c>
      <c r="K398" s="5" t="s">
        <v>1077</v>
      </c>
      <c r="L398" s="6" t="s">
        <v>91</v>
      </c>
      <c r="M398" s="5">
        <v>11129</v>
      </c>
      <c r="N398" s="5" t="s">
        <v>212</v>
      </c>
      <c r="O398" s="5">
        <v>10235.200000000001</v>
      </c>
      <c r="P398" s="5" t="s">
        <v>212</v>
      </c>
      <c r="Q398" s="10" t="str">
        <f ca="1">HYPERLINK("#"&amp;CELL("direccion",Tabla_471065!A394),"391")</f>
        <v>391</v>
      </c>
      <c r="R398" s="10" t="str">
        <f ca="1">HYPERLINK("#"&amp;CELL("direccion",Tabla_471039!A394),"391")</f>
        <v>391</v>
      </c>
      <c r="S398" s="10" t="str">
        <f ca="1">HYPERLINK("#"&amp;CELL("direccion",Tabla_471067!A394),"391")</f>
        <v>391</v>
      </c>
      <c r="T398" s="10" t="str">
        <f ca="1">HYPERLINK("#"&amp;CELL("direccion",Tabla_471023!A394),"391")</f>
        <v>391</v>
      </c>
      <c r="U398" s="10" t="str">
        <f ca="1">HYPERLINK("#"&amp;CELL("direccion",Tabla_471047!A394),"391")</f>
        <v>391</v>
      </c>
      <c r="V398" s="10" t="str">
        <f ca="1">HYPERLINK("#"&amp;CELL("direccion",Tabla_471030!A394),"391")</f>
        <v>391</v>
      </c>
      <c r="W398" s="10" t="str">
        <f ca="1">HYPERLINK("#"&amp;CELL("direccion",Tabla_471041!A394),"391")</f>
        <v>391</v>
      </c>
      <c r="X398" s="10" t="str">
        <f ca="1">HYPERLINK("#"&amp;CELL("direccion",Tabla_471031!A394),"391")</f>
        <v>391</v>
      </c>
      <c r="Y398" s="10" t="str">
        <f ca="1">HYPERLINK("#"&amp;CELL("direccion",Tabla_471032!A394),"391")</f>
        <v>391</v>
      </c>
      <c r="Z398" s="10" t="str">
        <f ca="1">HYPERLINK("#"&amp;CELL("direccion",Tabla_471059!A394),"391")</f>
        <v>391</v>
      </c>
      <c r="AA398" s="10" t="str">
        <f ca="1">HYPERLINK("#"&amp;CELL("direccion",Tabla_471071!A394),"391")</f>
        <v>391</v>
      </c>
      <c r="AB398" s="10" t="str">
        <f ca="1">HYPERLINK("#"&amp;CELL("direccion",Tabla_471062!A394),"391")</f>
        <v>391</v>
      </c>
      <c r="AC398" s="10" t="str">
        <f ca="1">HYPERLINK("#"&amp;CELL("direccion",Tabla_471074!A394),"391")</f>
        <v>391</v>
      </c>
      <c r="AD398" s="5" t="s">
        <v>213</v>
      </c>
      <c r="AE398" s="3">
        <v>45473</v>
      </c>
    </row>
    <row r="399" spans="1:32" x14ac:dyDescent="0.25">
      <c r="A399" s="5">
        <v>2024</v>
      </c>
      <c r="B399" s="3">
        <v>45383</v>
      </c>
      <c r="C399" s="3">
        <v>45473</v>
      </c>
      <c r="D399" s="5" t="s">
        <v>89</v>
      </c>
      <c r="E399" s="5">
        <v>1136</v>
      </c>
      <c r="F399" s="5" t="s">
        <v>428</v>
      </c>
      <c r="G399" s="5" t="s">
        <v>428</v>
      </c>
      <c r="H399" s="5" t="s">
        <v>225</v>
      </c>
      <c r="I399" s="5" t="s">
        <v>1078</v>
      </c>
      <c r="J399" s="5" t="s">
        <v>1079</v>
      </c>
      <c r="K399" s="5" t="s">
        <v>443</v>
      </c>
      <c r="L399" s="6" t="s">
        <v>91</v>
      </c>
      <c r="M399" s="5">
        <v>16200</v>
      </c>
      <c r="N399" s="5" t="s">
        <v>212</v>
      </c>
      <c r="O399" s="5">
        <v>14407.68</v>
      </c>
      <c r="P399" s="5" t="s">
        <v>212</v>
      </c>
      <c r="Q399" s="10" t="str">
        <f ca="1">HYPERLINK("#"&amp;CELL("direccion",Tabla_471065!A395),"392")</f>
        <v>392</v>
      </c>
      <c r="R399" s="10" t="str">
        <f ca="1">HYPERLINK("#"&amp;CELL("direccion",Tabla_471039!A395),"392")</f>
        <v>392</v>
      </c>
      <c r="S399" s="10" t="str">
        <f ca="1">HYPERLINK("#"&amp;CELL("direccion",Tabla_471067!A395),"392")</f>
        <v>392</v>
      </c>
      <c r="T399" s="10" t="str">
        <f ca="1">HYPERLINK("#"&amp;CELL("direccion",Tabla_471023!A395),"392")</f>
        <v>392</v>
      </c>
      <c r="U399" s="10" t="str">
        <f ca="1">HYPERLINK("#"&amp;CELL("direccion",Tabla_471047!A395),"392")</f>
        <v>392</v>
      </c>
      <c r="V399" s="10" t="str">
        <f ca="1">HYPERLINK("#"&amp;CELL("direccion",Tabla_471030!A395),"392")</f>
        <v>392</v>
      </c>
      <c r="W399" s="10" t="str">
        <f ca="1">HYPERLINK("#"&amp;CELL("direccion",Tabla_471041!A395),"392")</f>
        <v>392</v>
      </c>
      <c r="X399" s="10" t="str">
        <f ca="1">HYPERLINK("#"&amp;CELL("direccion",Tabla_471031!A395),"392")</f>
        <v>392</v>
      </c>
      <c r="Y399" s="10" t="str">
        <f ca="1">HYPERLINK("#"&amp;CELL("direccion",Tabla_471032!A395),"392")</f>
        <v>392</v>
      </c>
      <c r="Z399" s="10" t="str">
        <f ca="1">HYPERLINK("#"&amp;CELL("direccion",Tabla_471059!A395),"392")</f>
        <v>392</v>
      </c>
      <c r="AA399" s="10" t="str">
        <f ca="1">HYPERLINK("#"&amp;CELL("direccion",Tabla_471071!A395),"392")</f>
        <v>392</v>
      </c>
      <c r="AB399" s="10" t="str">
        <f ca="1">HYPERLINK("#"&amp;CELL("direccion",Tabla_471062!A395),"392")</f>
        <v>392</v>
      </c>
      <c r="AC399" s="10" t="str">
        <f ca="1">HYPERLINK("#"&amp;CELL("direccion",Tabla_471074!A395),"392")</f>
        <v>392</v>
      </c>
      <c r="AD399" s="5" t="s">
        <v>213</v>
      </c>
      <c r="AE399" s="3">
        <v>45473</v>
      </c>
    </row>
    <row r="400" spans="1:32" x14ac:dyDescent="0.25">
      <c r="A400" s="5">
        <v>2024</v>
      </c>
      <c r="B400" s="3">
        <v>45383</v>
      </c>
      <c r="C400" s="3">
        <v>45473</v>
      </c>
      <c r="D400" s="5" t="s">
        <v>89</v>
      </c>
      <c r="E400" s="5">
        <v>1145</v>
      </c>
      <c r="F400" s="5" t="s">
        <v>428</v>
      </c>
      <c r="G400" s="5" t="s">
        <v>428</v>
      </c>
      <c r="H400" s="5" t="s">
        <v>225</v>
      </c>
      <c r="I400" s="5" t="s">
        <v>1019</v>
      </c>
      <c r="J400" s="5" t="s">
        <v>1080</v>
      </c>
      <c r="K400" s="5" t="s">
        <v>456</v>
      </c>
      <c r="L400" s="6" t="s">
        <v>92</v>
      </c>
      <c r="M400" s="5">
        <v>23800</v>
      </c>
      <c r="N400" s="5" t="s">
        <v>212</v>
      </c>
      <c r="O400" s="5">
        <v>20384.32</v>
      </c>
      <c r="P400" s="5" t="s">
        <v>212</v>
      </c>
      <c r="Q400" s="10" t="str">
        <f ca="1">HYPERLINK("#"&amp;CELL("direccion",Tabla_471065!A396),"393")</f>
        <v>393</v>
      </c>
      <c r="R400" s="10" t="str">
        <f ca="1">HYPERLINK("#"&amp;CELL("direccion",Tabla_471039!A396),"393")</f>
        <v>393</v>
      </c>
      <c r="S400" s="10" t="str">
        <f ca="1">HYPERLINK("#"&amp;CELL("direccion",Tabla_471067!A396),"393")</f>
        <v>393</v>
      </c>
      <c r="T400" s="10" t="str">
        <f ca="1">HYPERLINK("#"&amp;CELL("direccion",Tabla_471023!A396),"393")</f>
        <v>393</v>
      </c>
      <c r="U400" s="10" t="str">
        <f ca="1">HYPERLINK("#"&amp;CELL("direccion",Tabla_471047!A396),"393")</f>
        <v>393</v>
      </c>
      <c r="V400" s="10" t="str">
        <f ca="1">HYPERLINK("#"&amp;CELL("direccion",Tabla_471030!A396),"393")</f>
        <v>393</v>
      </c>
      <c r="W400" s="10" t="str">
        <f ca="1">HYPERLINK("#"&amp;CELL("direccion",Tabla_471041!A396),"393")</f>
        <v>393</v>
      </c>
      <c r="X400" s="10" t="str">
        <f ca="1">HYPERLINK("#"&amp;CELL("direccion",Tabla_471031!A396),"393")</f>
        <v>393</v>
      </c>
      <c r="Y400" s="10" t="str">
        <f ca="1">HYPERLINK("#"&amp;CELL("direccion",Tabla_471032!A396),"393")</f>
        <v>393</v>
      </c>
      <c r="Z400" s="10" t="str">
        <f ca="1">HYPERLINK("#"&amp;CELL("direccion",Tabla_471059!A396),"393")</f>
        <v>393</v>
      </c>
      <c r="AA400" s="10" t="str">
        <f ca="1">HYPERLINK("#"&amp;CELL("direccion",Tabla_471071!A396),"393")</f>
        <v>393</v>
      </c>
      <c r="AB400" s="10" t="str">
        <f ca="1">HYPERLINK("#"&amp;CELL("direccion",Tabla_471062!A396),"393")</f>
        <v>393</v>
      </c>
      <c r="AC400" s="10" t="str">
        <f ca="1">HYPERLINK("#"&amp;CELL("direccion",Tabla_471074!A396),"393")</f>
        <v>393</v>
      </c>
      <c r="AD400" s="5" t="s">
        <v>213</v>
      </c>
      <c r="AE400" s="3">
        <v>45473</v>
      </c>
    </row>
    <row r="401" spans="1:31" x14ac:dyDescent="0.25">
      <c r="A401" s="5">
        <v>2024</v>
      </c>
      <c r="B401" s="3">
        <v>45383</v>
      </c>
      <c r="C401" s="3">
        <v>45473</v>
      </c>
      <c r="D401" s="5" t="s">
        <v>89</v>
      </c>
      <c r="E401" s="5">
        <v>1121</v>
      </c>
      <c r="F401" s="5" t="s">
        <v>428</v>
      </c>
      <c r="G401" s="5" t="s">
        <v>428</v>
      </c>
      <c r="H401" s="5" t="s">
        <v>225</v>
      </c>
      <c r="I401" s="5" t="s">
        <v>1081</v>
      </c>
      <c r="J401" s="5" t="s">
        <v>917</v>
      </c>
      <c r="K401" s="5" t="s">
        <v>573</v>
      </c>
      <c r="L401" s="6" t="s">
        <v>92</v>
      </c>
      <c r="M401" s="5">
        <v>10069</v>
      </c>
      <c r="N401" s="5" t="s">
        <v>212</v>
      </c>
      <c r="O401" s="5">
        <v>9290.58</v>
      </c>
      <c r="P401" s="5" t="s">
        <v>212</v>
      </c>
      <c r="Q401" s="10" t="str">
        <f ca="1">HYPERLINK("#"&amp;CELL("direccion",Tabla_471065!A397),"394")</f>
        <v>394</v>
      </c>
      <c r="R401" s="10" t="str">
        <f ca="1">HYPERLINK("#"&amp;CELL("direccion",Tabla_471039!A397),"394")</f>
        <v>394</v>
      </c>
      <c r="S401" s="10" t="str">
        <f ca="1">HYPERLINK("#"&amp;CELL("direccion",Tabla_471067!A397),"394")</f>
        <v>394</v>
      </c>
      <c r="T401" s="10" t="str">
        <f ca="1">HYPERLINK("#"&amp;CELL("direccion",Tabla_471023!A397),"394")</f>
        <v>394</v>
      </c>
      <c r="U401" s="10" t="str">
        <f ca="1">HYPERLINK("#"&amp;CELL("direccion",Tabla_471047!A397),"394")</f>
        <v>394</v>
      </c>
      <c r="V401" s="10" t="str">
        <f ca="1">HYPERLINK("#"&amp;CELL("direccion",Tabla_471030!A397),"394")</f>
        <v>394</v>
      </c>
      <c r="W401" s="10" t="str">
        <f ca="1">HYPERLINK("#"&amp;CELL("direccion",Tabla_471041!A397),"394")</f>
        <v>394</v>
      </c>
      <c r="X401" s="10" t="str">
        <f ca="1">HYPERLINK("#"&amp;CELL("direccion",Tabla_471031!A397),"394")</f>
        <v>394</v>
      </c>
      <c r="Y401" s="10" t="str">
        <f ca="1">HYPERLINK("#"&amp;CELL("direccion",Tabla_471032!A397),"394")</f>
        <v>394</v>
      </c>
      <c r="Z401" s="10" t="str">
        <f ca="1">HYPERLINK("#"&amp;CELL("direccion",Tabla_471059!A397),"394")</f>
        <v>394</v>
      </c>
      <c r="AA401" s="10" t="str">
        <f ca="1">HYPERLINK("#"&amp;CELL("direccion",Tabla_471071!A397),"394")</f>
        <v>394</v>
      </c>
      <c r="AB401" s="10" t="str">
        <f ca="1">HYPERLINK("#"&amp;CELL("direccion",Tabla_471062!A397),"394")</f>
        <v>394</v>
      </c>
      <c r="AC401" s="10" t="str">
        <f ca="1">HYPERLINK("#"&amp;CELL("direccion",Tabla_471074!A397),"394")</f>
        <v>394</v>
      </c>
      <c r="AD401" s="5" t="s">
        <v>213</v>
      </c>
      <c r="AE401" s="3">
        <v>45473</v>
      </c>
    </row>
    <row r="402" spans="1:31" x14ac:dyDescent="0.25">
      <c r="A402" s="5">
        <v>2024</v>
      </c>
      <c r="B402" s="3">
        <v>45383</v>
      </c>
      <c r="C402" s="3">
        <v>45473</v>
      </c>
      <c r="D402" s="5" t="s">
        <v>89</v>
      </c>
      <c r="E402" s="5">
        <v>1121</v>
      </c>
      <c r="F402" s="5" t="s">
        <v>428</v>
      </c>
      <c r="G402" s="5" t="s">
        <v>428</v>
      </c>
      <c r="H402" s="5" t="s">
        <v>225</v>
      </c>
      <c r="I402" s="5" t="s">
        <v>800</v>
      </c>
      <c r="J402" s="5" t="s">
        <v>1082</v>
      </c>
      <c r="K402" s="5" t="s">
        <v>558</v>
      </c>
      <c r="L402" s="6" t="s">
        <v>92</v>
      </c>
      <c r="M402" s="5">
        <v>10069</v>
      </c>
      <c r="N402" s="5" t="s">
        <v>212</v>
      </c>
      <c r="O402" s="5">
        <v>9290.58</v>
      </c>
      <c r="P402" s="5" t="s">
        <v>212</v>
      </c>
      <c r="Q402" s="10" t="str">
        <f ca="1">HYPERLINK("#"&amp;CELL("direccion",Tabla_471065!A398),"395")</f>
        <v>395</v>
      </c>
      <c r="R402" s="10" t="str">
        <f ca="1">HYPERLINK("#"&amp;CELL("direccion",Tabla_471039!A398),"395")</f>
        <v>395</v>
      </c>
      <c r="S402" s="10" t="str">
        <f ca="1">HYPERLINK("#"&amp;CELL("direccion",Tabla_471067!A398),"395")</f>
        <v>395</v>
      </c>
      <c r="T402" s="10" t="str">
        <f ca="1">HYPERLINK("#"&amp;CELL("direccion",Tabla_471023!A398),"395")</f>
        <v>395</v>
      </c>
      <c r="U402" s="10" t="str">
        <f ca="1">HYPERLINK("#"&amp;CELL("direccion",Tabla_471047!A398),"395")</f>
        <v>395</v>
      </c>
      <c r="V402" s="10" t="str">
        <f ca="1">HYPERLINK("#"&amp;CELL("direccion",Tabla_471030!A398),"395")</f>
        <v>395</v>
      </c>
      <c r="W402" s="10" t="str">
        <f ca="1">HYPERLINK("#"&amp;CELL("direccion",Tabla_471041!A398),"395")</f>
        <v>395</v>
      </c>
      <c r="X402" s="10" t="str">
        <f ca="1">HYPERLINK("#"&amp;CELL("direccion",Tabla_471031!A398),"395")</f>
        <v>395</v>
      </c>
      <c r="Y402" s="10" t="str">
        <f ca="1">HYPERLINK("#"&amp;CELL("direccion",Tabla_471032!A398),"395")</f>
        <v>395</v>
      </c>
      <c r="Z402" s="10" t="str">
        <f ca="1">HYPERLINK("#"&amp;CELL("direccion",Tabla_471059!A398),"395")</f>
        <v>395</v>
      </c>
      <c r="AA402" s="10" t="str">
        <f ca="1">HYPERLINK("#"&amp;CELL("direccion",Tabla_471071!A398),"395")</f>
        <v>395</v>
      </c>
      <c r="AB402" s="10" t="str">
        <f ca="1">HYPERLINK("#"&amp;CELL("direccion",Tabla_471062!A398),"395")</f>
        <v>395</v>
      </c>
      <c r="AC402" s="10" t="str">
        <f ca="1">HYPERLINK("#"&amp;CELL("direccion",Tabla_471074!A398),"395")</f>
        <v>395</v>
      </c>
      <c r="AD402" s="5" t="s">
        <v>213</v>
      </c>
      <c r="AE402" s="3">
        <v>45473</v>
      </c>
    </row>
    <row r="403" spans="1:31" x14ac:dyDescent="0.25">
      <c r="A403" s="5">
        <v>2024</v>
      </c>
      <c r="B403" s="3">
        <v>45383</v>
      </c>
      <c r="C403" s="3">
        <v>45473</v>
      </c>
      <c r="D403" s="5" t="s">
        <v>89</v>
      </c>
      <c r="E403" s="5">
        <v>1113</v>
      </c>
      <c r="F403" s="5" t="s">
        <v>428</v>
      </c>
      <c r="G403" s="5" t="s">
        <v>428</v>
      </c>
      <c r="H403" s="5" t="s">
        <v>225</v>
      </c>
      <c r="I403" s="5" t="s">
        <v>1083</v>
      </c>
      <c r="J403" s="5" t="s">
        <v>1084</v>
      </c>
      <c r="K403" s="5" t="s">
        <v>1085</v>
      </c>
      <c r="L403" s="6" t="s">
        <v>92</v>
      </c>
      <c r="M403" s="5">
        <v>7505</v>
      </c>
      <c r="N403" s="5" t="s">
        <v>212</v>
      </c>
      <c r="O403" s="5">
        <v>7005.54</v>
      </c>
      <c r="P403" s="5" t="s">
        <v>212</v>
      </c>
      <c r="Q403" s="10" t="str">
        <f ca="1">HYPERLINK("#"&amp;CELL("direccion",Tabla_471065!A399),"396")</f>
        <v>396</v>
      </c>
      <c r="R403" s="10" t="str">
        <f ca="1">HYPERLINK("#"&amp;CELL("direccion",Tabla_471039!A399),"396")</f>
        <v>396</v>
      </c>
      <c r="S403" s="10" t="str">
        <f ca="1">HYPERLINK("#"&amp;CELL("direccion",Tabla_471067!A399),"396")</f>
        <v>396</v>
      </c>
      <c r="T403" s="10" t="str">
        <f ca="1">HYPERLINK("#"&amp;CELL("direccion",Tabla_471023!A399),"396")</f>
        <v>396</v>
      </c>
      <c r="U403" s="10" t="str">
        <f ca="1">HYPERLINK("#"&amp;CELL("direccion",Tabla_471047!A399),"396")</f>
        <v>396</v>
      </c>
      <c r="V403" s="10" t="str">
        <f ca="1">HYPERLINK("#"&amp;CELL("direccion",Tabla_471030!A399),"396")</f>
        <v>396</v>
      </c>
      <c r="W403" s="10" t="str">
        <f ca="1">HYPERLINK("#"&amp;CELL("direccion",Tabla_471041!A399),"396")</f>
        <v>396</v>
      </c>
      <c r="X403" s="10" t="str">
        <f ca="1">HYPERLINK("#"&amp;CELL("direccion",Tabla_471031!A399),"396")</f>
        <v>396</v>
      </c>
      <c r="Y403" s="10" t="str">
        <f ca="1">HYPERLINK("#"&amp;CELL("direccion",Tabla_471032!A399),"396")</f>
        <v>396</v>
      </c>
      <c r="Z403" s="10" t="str">
        <f ca="1">HYPERLINK("#"&amp;CELL("direccion",Tabla_471059!A399),"396")</f>
        <v>396</v>
      </c>
      <c r="AA403" s="10" t="str">
        <f ca="1">HYPERLINK("#"&amp;CELL("direccion",Tabla_471071!A399),"396")</f>
        <v>396</v>
      </c>
      <c r="AB403" s="10" t="str">
        <f ca="1">HYPERLINK("#"&amp;CELL("direccion",Tabla_471062!A399),"396")</f>
        <v>396</v>
      </c>
      <c r="AC403" s="10" t="str">
        <f ca="1">HYPERLINK("#"&amp;CELL("direccion",Tabla_471074!A399),"396")</f>
        <v>396</v>
      </c>
      <c r="AD403" s="5" t="s">
        <v>213</v>
      </c>
      <c r="AE403" s="3">
        <v>45473</v>
      </c>
    </row>
    <row r="404" spans="1:31" x14ac:dyDescent="0.25">
      <c r="A404" s="5">
        <v>2024</v>
      </c>
      <c r="B404" s="3">
        <v>45383</v>
      </c>
      <c r="C404" s="3">
        <v>45473</v>
      </c>
      <c r="D404" s="5" t="s">
        <v>89</v>
      </c>
      <c r="E404" s="5">
        <v>1113</v>
      </c>
      <c r="F404" s="5" t="s">
        <v>428</v>
      </c>
      <c r="G404" s="5" t="s">
        <v>428</v>
      </c>
      <c r="H404" s="5" t="s">
        <v>225</v>
      </c>
      <c r="I404" s="5" t="s">
        <v>1086</v>
      </c>
      <c r="J404" s="5" t="s">
        <v>1087</v>
      </c>
      <c r="K404" s="5" t="s">
        <v>562</v>
      </c>
      <c r="L404" s="6" t="s">
        <v>92</v>
      </c>
      <c r="M404" s="5">
        <v>7505</v>
      </c>
      <c r="N404" s="5" t="s">
        <v>212</v>
      </c>
      <c r="O404" s="5">
        <v>7005.54</v>
      </c>
      <c r="P404" s="5" t="s">
        <v>212</v>
      </c>
      <c r="Q404" s="10" t="str">
        <f ca="1">HYPERLINK("#"&amp;CELL("direccion",Tabla_471065!A400),"397")</f>
        <v>397</v>
      </c>
      <c r="R404" s="10" t="str">
        <f ca="1">HYPERLINK("#"&amp;CELL("direccion",Tabla_471039!A400),"397")</f>
        <v>397</v>
      </c>
      <c r="S404" s="10" t="str">
        <f ca="1">HYPERLINK("#"&amp;CELL("direccion",Tabla_471067!A400),"397")</f>
        <v>397</v>
      </c>
      <c r="T404" s="10" t="str">
        <f ca="1">HYPERLINK("#"&amp;CELL("direccion",Tabla_471023!A400),"397")</f>
        <v>397</v>
      </c>
      <c r="U404" s="10" t="str">
        <f ca="1">HYPERLINK("#"&amp;CELL("direccion",Tabla_471047!A400),"397")</f>
        <v>397</v>
      </c>
      <c r="V404" s="10" t="str">
        <f ca="1">HYPERLINK("#"&amp;CELL("direccion",Tabla_471030!A400),"397")</f>
        <v>397</v>
      </c>
      <c r="W404" s="10" t="str">
        <f ca="1">HYPERLINK("#"&amp;CELL("direccion",Tabla_471041!A400),"397")</f>
        <v>397</v>
      </c>
      <c r="X404" s="10" t="str">
        <f ca="1">HYPERLINK("#"&amp;CELL("direccion",Tabla_471031!A400),"397")</f>
        <v>397</v>
      </c>
      <c r="Y404" s="10" t="str">
        <f ca="1">HYPERLINK("#"&amp;CELL("direccion",Tabla_471032!A400),"397")</f>
        <v>397</v>
      </c>
      <c r="Z404" s="10" t="str">
        <f ca="1">HYPERLINK("#"&amp;CELL("direccion",Tabla_471059!A400),"397")</f>
        <v>397</v>
      </c>
      <c r="AA404" s="10" t="str">
        <f ca="1">HYPERLINK("#"&amp;CELL("direccion",Tabla_471071!A400),"397")</f>
        <v>397</v>
      </c>
      <c r="AB404" s="10" t="str">
        <f ca="1">HYPERLINK("#"&amp;CELL("direccion",Tabla_471062!A400),"397")</f>
        <v>397</v>
      </c>
      <c r="AC404" s="10" t="str">
        <f ca="1">HYPERLINK("#"&amp;CELL("direccion",Tabla_471074!A400),"397")</f>
        <v>397</v>
      </c>
      <c r="AD404" s="5" t="s">
        <v>213</v>
      </c>
      <c r="AE404" s="3">
        <v>45473</v>
      </c>
    </row>
    <row r="405" spans="1:31" x14ac:dyDescent="0.25">
      <c r="A405" s="5">
        <v>2024</v>
      </c>
      <c r="B405" s="3">
        <v>45383</v>
      </c>
      <c r="C405" s="3">
        <v>45473</v>
      </c>
      <c r="D405" s="5" t="s">
        <v>89</v>
      </c>
      <c r="E405" s="5">
        <v>1113</v>
      </c>
      <c r="F405" s="5" t="s">
        <v>428</v>
      </c>
      <c r="G405" s="5" t="s">
        <v>428</v>
      </c>
      <c r="H405" s="5" t="s">
        <v>225</v>
      </c>
      <c r="I405" s="5" t="s">
        <v>1088</v>
      </c>
      <c r="J405" s="5" t="s">
        <v>1089</v>
      </c>
      <c r="K405" s="5" t="s">
        <v>1090</v>
      </c>
      <c r="L405" s="6" t="s">
        <v>91</v>
      </c>
      <c r="M405" s="5">
        <v>7505</v>
      </c>
      <c r="N405" s="5" t="s">
        <v>212</v>
      </c>
      <c r="O405" s="5">
        <v>7005.54</v>
      </c>
      <c r="P405" s="5" t="s">
        <v>212</v>
      </c>
      <c r="Q405" s="10" t="str">
        <f ca="1">HYPERLINK("#"&amp;CELL("direccion",Tabla_471065!A401),"398")</f>
        <v>398</v>
      </c>
      <c r="R405" s="10" t="str">
        <f ca="1">HYPERLINK("#"&amp;CELL("direccion",Tabla_471039!A401),"398")</f>
        <v>398</v>
      </c>
      <c r="S405" s="10" t="str">
        <f ca="1">HYPERLINK("#"&amp;CELL("direccion",Tabla_471067!A401),"398")</f>
        <v>398</v>
      </c>
      <c r="T405" s="10" t="str">
        <f ca="1">HYPERLINK("#"&amp;CELL("direccion",Tabla_471023!A401),"398")</f>
        <v>398</v>
      </c>
      <c r="U405" s="10" t="str">
        <f ca="1">HYPERLINK("#"&amp;CELL("direccion",Tabla_471047!A401),"398")</f>
        <v>398</v>
      </c>
      <c r="V405" s="10" t="str">
        <f ca="1">HYPERLINK("#"&amp;CELL("direccion",Tabla_471030!A401),"398")</f>
        <v>398</v>
      </c>
      <c r="W405" s="10" t="str">
        <f ca="1">HYPERLINK("#"&amp;CELL("direccion",Tabla_471041!A401),"398")</f>
        <v>398</v>
      </c>
      <c r="X405" s="10" t="str">
        <f ca="1">HYPERLINK("#"&amp;CELL("direccion",Tabla_471031!A401),"398")</f>
        <v>398</v>
      </c>
      <c r="Y405" s="10" t="str">
        <f ca="1">HYPERLINK("#"&amp;CELL("direccion",Tabla_471032!A401),"398")</f>
        <v>398</v>
      </c>
      <c r="Z405" s="10" t="str">
        <f ca="1">HYPERLINK("#"&amp;CELL("direccion",Tabla_471059!A401),"398")</f>
        <v>398</v>
      </c>
      <c r="AA405" s="10" t="str">
        <f ca="1">HYPERLINK("#"&amp;CELL("direccion",Tabla_471071!A401),"398")</f>
        <v>398</v>
      </c>
      <c r="AB405" s="10" t="str">
        <f ca="1">HYPERLINK("#"&amp;CELL("direccion",Tabla_471062!A401),"398")</f>
        <v>398</v>
      </c>
      <c r="AC405" s="10" t="str">
        <f ca="1">HYPERLINK("#"&amp;CELL("direccion",Tabla_471074!A401),"398")</f>
        <v>398</v>
      </c>
      <c r="AD405" s="5" t="s">
        <v>213</v>
      </c>
      <c r="AE405" s="3">
        <v>45473</v>
      </c>
    </row>
    <row r="406" spans="1:31" x14ac:dyDescent="0.25">
      <c r="A406" s="5">
        <v>2024</v>
      </c>
      <c r="B406" s="3">
        <v>45383</v>
      </c>
      <c r="C406" s="3">
        <v>45473</v>
      </c>
      <c r="D406" s="5" t="s">
        <v>89</v>
      </c>
      <c r="E406" s="5">
        <v>1132</v>
      </c>
      <c r="F406" s="5" t="s">
        <v>428</v>
      </c>
      <c r="G406" s="5" t="s">
        <v>428</v>
      </c>
      <c r="H406" s="5" t="s">
        <v>225</v>
      </c>
      <c r="I406" s="5" t="s">
        <v>1091</v>
      </c>
      <c r="J406" s="5" t="s">
        <v>507</v>
      </c>
      <c r="K406" s="5" t="s">
        <v>489</v>
      </c>
      <c r="L406" s="5" t="s">
        <v>92</v>
      </c>
      <c r="M406" s="5">
        <v>13939</v>
      </c>
      <c r="N406" s="5" t="s">
        <v>212</v>
      </c>
      <c r="O406" s="5">
        <v>12576.34</v>
      </c>
      <c r="P406" s="5" t="s">
        <v>212</v>
      </c>
      <c r="Q406" s="10" t="str">
        <f ca="1">HYPERLINK("#"&amp;CELL("direccion",Tabla_471065!A402),"399")</f>
        <v>399</v>
      </c>
      <c r="R406" s="10" t="str">
        <f ca="1">HYPERLINK("#"&amp;CELL("direccion",Tabla_471039!A402),"399")</f>
        <v>399</v>
      </c>
      <c r="S406" s="10" t="str">
        <f ca="1">HYPERLINK("#"&amp;CELL("direccion",Tabla_471067!A402),"399")</f>
        <v>399</v>
      </c>
      <c r="T406" s="10" t="str">
        <f ca="1">HYPERLINK("#"&amp;CELL("direccion",Tabla_471023!A402),"399")</f>
        <v>399</v>
      </c>
      <c r="U406" s="10" t="str">
        <f ca="1">HYPERLINK("#"&amp;CELL("direccion",Tabla_471047!A402),"399")</f>
        <v>399</v>
      </c>
      <c r="V406" s="10" t="str">
        <f ca="1">HYPERLINK("#"&amp;CELL("direccion",Tabla_471030!A402),"399")</f>
        <v>399</v>
      </c>
      <c r="W406" s="10" t="str">
        <f ca="1">HYPERLINK("#"&amp;CELL("direccion",Tabla_471041!A402),"399")</f>
        <v>399</v>
      </c>
      <c r="X406" s="10" t="str">
        <f ca="1">HYPERLINK("#"&amp;CELL("direccion",Tabla_471031!A402),"399")</f>
        <v>399</v>
      </c>
      <c r="Y406" s="10" t="str">
        <f ca="1">HYPERLINK("#"&amp;CELL("direccion",Tabla_471032!A402),"399")</f>
        <v>399</v>
      </c>
      <c r="Z406" s="10" t="str">
        <f ca="1">HYPERLINK("#"&amp;CELL("direccion",Tabla_471059!A402),"399")</f>
        <v>399</v>
      </c>
      <c r="AA406" s="10" t="str">
        <f ca="1">HYPERLINK("#"&amp;CELL("direccion",Tabla_471071!A402),"399")</f>
        <v>399</v>
      </c>
      <c r="AB406" s="10" t="str">
        <f ca="1">HYPERLINK("#"&amp;CELL("direccion",Tabla_471062!A402),"399")</f>
        <v>399</v>
      </c>
      <c r="AC406" s="10" t="str">
        <f ca="1">HYPERLINK("#"&amp;CELL("direccion",Tabla_471074!A402),"399")</f>
        <v>399</v>
      </c>
      <c r="AD406" s="5" t="s">
        <v>213</v>
      </c>
      <c r="AE406" s="3">
        <v>45473</v>
      </c>
    </row>
    <row r="407" spans="1:31" x14ac:dyDescent="0.25">
      <c r="A407" s="5">
        <v>2024</v>
      </c>
      <c r="B407" s="3">
        <v>45383</v>
      </c>
      <c r="C407" s="3">
        <v>45473</v>
      </c>
      <c r="D407" s="5" t="s">
        <v>89</v>
      </c>
      <c r="E407" s="5">
        <v>1145</v>
      </c>
      <c r="F407" s="5" t="s">
        <v>428</v>
      </c>
      <c r="G407" s="5" t="s">
        <v>428</v>
      </c>
      <c r="H407" s="5" t="s">
        <v>225</v>
      </c>
      <c r="I407" s="5" t="s">
        <v>1092</v>
      </c>
      <c r="J407" s="5" t="s">
        <v>1093</v>
      </c>
      <c r="K407" s="5" t="s">
        <v>451</v>
      </c>
      <c r="L407" s="6" t="s">
        <v>92</v>
      </c>
      <c r="M407" s="5">
        <v>23800</v>
      </c>
      <c r="N407" s="5" t="s">
        <v>212</v>
      </c>
      <c r="O407" s="5">
        <v>20384.32</v>
      </c>
      <c r="P407" s="5" t="s">
        <v>212</v>
      </c>
      <c r="Q407" s="10" t="str">
        <f ca="1">HYPERLINK("#"&amp;CELL("direccion",Tabla_471065!A403),"400")</f>
        <v>400</v>
      </c>
      <c r="R407" s="10" t="str">
        <f ca="1">HYPERLINK("#"&amp;CELL("direccion",Tabla_471039!A403),"400")</f>
        <v>400</v>
      </c>
      <c r="S407" s="10" t="str">
        <f ca="1">HYPERLINK("#"&amp;CELL("direccion",Tabla_471067!A403),"400")</f>
        <v>400</v>
      </c>
      <c r="T407" s="10" t="str">
        <f ca="1">HYPERLINK("#"&amp;CELL("direccion",Tabla_471023!A403),"400")</f>
        <v>400</v>
      </c>
      <c r="U407" s="10" t="str">
        <f ca="1">HYPERLINK("#"&amp;CELL("direccion",Tabla_471047!A403),"400")</f>
        <v>400</v>
      </c>
      <c r="V407" s="10" t="str">
        <f ca="1">HYPERLINK("#"&amp;CELL("direccion",Tabla_471030!A403),"400")</f>
        <v>400</v>
      </c>
      <c r="W407" s="10" t="str">
        <f ca="1">HYPERLINK("#"&amp;CELL("direccion",Tabla_471041!A403),"400")</f>
        <v>400</v>
      </c>
      <c r="X407" s="10" t="str">
        <f ca="1">HYPERLINK("#"&amp;CELL("direccion",Tabla_471031!A403),"400")</f>
        <v>400</v>
      </c>
      <c r="Y407" s="10" t="str">
        <f ca="1">HYPERLINK("#"&amp;CELL("direccion",Tabla_471032!A403),"400")</f>
        <v>400</v>
      </c>
      <c r="Z407" s="10" t="str">
        <f ca="1">HYPERLINK("#"&amp;CELL("direccion",Tabla_471059!A403),"400")</f>
        <v>400</v>
      </c>
      <c r="AA407" s="10" t="str">
        <f ca="1">HYPERLINK("#"&amp;CELL("direccion",Tabla_471071!A403),"400")</f>
        <v>400</v>
      </c>
      <c r="AB407" s="10" t="str">
        <f ca="1">HYPERLINK("#"&amp;CELL("direccion",Tabla_471062!A403),"400")</f>
        <v>400</v>
      </c>
      <c r="AC407" s="10" t="str">
        <f ca="1">HYPERLINK("#"&amp;CELL("direccion",Tabla_471074!A403),"400")</f>
        <v>400</v>
      </c>
      <c r="AD407" s="5" t="s">
        <v>213</v>
      </c>
      <c r="AE407" s="3">
        <v>45473</v>
      </c>
    </row>
    <row r="408" spans="1:31" x14ac:dyDescent="0.25">
      <c r="A408" s="5">
        <v>2024</v>
      </c>
      <c r="B408" s="3">
        <v>45383</v>
      </c>
      <c r="C408" s="3">
        <v>45473</v>
      </c>
      <c r="D408" s="5" t="s">
        <v>89</v>
      </c>
      <c r="E408" s="5">
        <v>1150</v>
      </c>
      <c r="F408" s="5" t="s">
        <v>428</v>
      </c>
      <c r="G408" s="5" t="s">
        <v>428</v>
      </c>
      <c r="H408" s="5" t="s">
        <v>225</v>
      </c>
      <c r="I408" s="5" t="s">
        <v>1094</v>
      </c>
      <c r="J408" s="5" t="s">
        <v>473</v>
      </c>
      <c r="K408" s="5" t="s">
        <v>503</v>
      </c>
      <c r="L408" s="6" t="s">
        <v>91</v>
      </c>
      <c r="M408" s="5">
        <v>34300</v>
      </c>
      <c r="N408" s="5" t="s">
        <v>212</v>
      </c>
      <c r="O408" s="5">
        <v>28575.34</v>
      </c>
      <c r="P408" s="5" t="s">
        <v>212</v>
      </c>
      <c r="Q408" s="10" t="str">
        <f ca="1">HYPERLINK("#"&amp;CELL("direccion",Tabla_471065!A404),"401")</f>
        <v>401</v>
      </c>
      <c r="R408" s="10" t="str">
        <f ca="1">HYPERLINK("#"&amp;CELL("direccion",Tabla_471039!A404),"401")</f>
        <v>401</v>
      </c>
      <c r="S408" s="10" t="str">
        <f ca="1">HYPERLINK("#"&amp;CELL("direccion",Tabla_471067!A404),"401")</f>
        <v>401</v>
      </c>
      <c r="T408" s="10" t="str">
        <f ca="1">HYPERLINK("#"&amp;CELL("direccion",Tabla_471023!A404),"401")</f>
        <v>401</v>
      </c>
      <c r="U408" s="10" t="str">
        <f ca="1">HYPERLINK("#"&amp;CELL("direccion",Tabla_471047!A404),"401")</f>
        <v>401</v>
      </c>
      <c r="V408" s="10" t="str">
        <f ca="1">HYPERLINK("#"&amp;CELL("direccion",Tabla_471030!A404),"401")</f>
        <v>401</v>
      </c>
      <c r="W408" s="10" t="str">
        <f ca="1">HYPERLINK("#"&amp;CELL("direccion",Tabla_471041!A404),"401")</f>
        <v>401</v>
      </c>
      <c r="X408" s="10" t="str">
        <f ca="1">HYPERLINK("#"&amp;CELL("direccion",Tabla_471031!A404),"401")</f>
        <v>401</v>
      </c>
      <c r="Y408" s="10" t="str">
        <f ca="1">HYPERLINK("#"&amp;CELL("direccion",Tabla_471032!A404),"401")</f>
        <v>401</v>
      </c>
      <c r="Z408" s="10" t="str">
        <f ca="1">HYPERLINK("#"&amp;CELL("direccion",Tabla_471059!A404),"401")</f>
        <v>401</v>
      </c>
      <c r="AA408" s="10" t="str">
        <f ca="1">HYPERLINK("#"&amp;CELL("direccion",Tabla_471071!A404),"401")</f>
        <v>401</v>
      </c>
      <c r="AB408" s="10" t="str">
        <f ca="1">HYPERLINK("#"&amp;CELL("direccion",Tabla_471062!A404),"401")</f>
        <v>401</v>
      </c>
      <c r="AC408" s="10" t="str">
        <f ca="1">HYPERLINK("#"&amp;CELL("direccion",Tabla_471074!A404),"401")</f>
        <v>401</v>
      </c>
      <c r="AD408" s="5" t="s">
        <v>213</v>
      </c>
      <c r="AE408" s="3">
        <v>45473</v>
      </c>
    </row>
  </sheetData>
  <mergeCells count="7">
    <mergeCell ref="A6:AF6"/>
    <mergeCell ref="A2:C2"/>
    <mergeCell ref="D2:F2"/>
    <mergeCell ref="G2:I2"/>
    <mergeCell ref="A3:C3"/>
    <mergeCell ref="D3:F3"/>
    <mergeCell ref="G3:I3"/>
  </mergeCells>
  <dataValidations count="2">
    <dataValidation type="list" allowBlank="1" showErrorMessage="1" sqref="D8:D408">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27.5</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68</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27.5</v>
      </c>
      <c r="D31" s="5">
        <v>0</v>
      </c>
      <c r="E31" s="5" t="s">
        <v>212</v>
      </c>
      <c r="F31" s="5" t="s">
        <v>215</v>
      </c>
    </row>
    <row r="32" spans="1:6" x14ac:dyDescent="0.25">
      <c r="A32" s="5">
        <v>29</v>
      </c>
      <c r="B32" s="5" t="s">
        <v>214</v>
      </c>
      <c r="C32" s="5">
        <v>27.5</v>
      </c>
      <c r="D32" s="5">
        <v>0</v>
      </c>
      <c r="E32" s="5" t="s">
        <v>212</v>
      </c>
      <c r="F32" s="5" t="s">
        <v>215</v>
      </c>
    </row>
    <row r="33" spans="1:6" x14ac:dyDescent="0.25">
      <c r="A33" s="5">
        <v>30</v>
      </c>
      <c r="B33" s="5" t="s">
        <v>214</v>
      </c>
      <c r="C33" s="5">
        <v>27.5</v>
      </c>
      <c r="D33" s="5">
        <v>0</v>
      </c>
      <c r="E33" s="5" t="s">
        <v>212</v>
      </c>
      <c r="F33" s="5" t="s">
        <v>215</v>
      </c>
    </row>
    <row r="34" spans="1:6" x14ac:dyDescent="0.25">
      <c r="A34" s="5">
        <v>31</v>
      </c>
      <c r="B34" s="5" t="s">
        <v>214</v>
      </c>
      <c r="C34" s="5">
        <v>138.66999999999999</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55.33</v>
      </c>
      <c r="D46" s="5">
        <v>0</v>
      </c>
      <c r="E46" s="5" t="s">
        <v>212</v>
      </c>
      <c r="F46" s="5" t="s">
        <v>215</v>
      </c>
    </row>
    <row r="47" spans="1:6" x14ac:dyDescent="0.25">
      <c r="A47" s="5">
        <v>44</v>
      </c>
      <c r="B47" s="5" t="s">
        <v>214</v>
      </c>
      <c r="C47" s="5">
        <v>23</v>
      </c>
      <c r="D47" s="5">
        <v>0</v>
      </c>
      <c r="E47" s="5" t="s">
        <v>212</v>
      </c>
      <c r="F47" s="5" t="s">
        <v>215</v>
      </c>
    </row>
    <row r="48" spans="1:6" x14ac:dyDescent="0.25">
      <c r="A48" s="5">
        <v>45</v>
      </c>
      <c r="B48" s="5" t="s">
        <v>214</v>
      </c>
      <c r="C48" s="5">
        <v>27.5</v>
      </c>
      <c r="D48" s="5">
        <v>0</v>
      </c>
      <c r="E48" s="5" t="s">
        <v>212</v>
      </c>
      <c r="F48" s="5" t="s">
        <v>215</v>
      </c>
    </row>
    <row r="49" spans="1:6" x14ac:dyDescent="0.25">
      <c r="A49" s="5">
        <v>46</v>
      </c>
      <c r="B49" s="5" t="s">
        <v>214</v>
      </c>
      <c r="C49" s="5">
        <v>0</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41</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0</v>
      </c>
      <c r="D53" s="5">
        <v>0</v>
      </c>
      <c r="E53" s="5" t="s">
        <v>212</v>
      </c>
      <c r="F53" s="5" t="s">
        <v>215</v>
      </c>
    </row>
    <row r="54" spans="1:6" x14ac:dyDescent="0.25">
      <c r="A54" s="5">
        <v>51</v>
      </c>
      <c r="B54" s="5" t="s">
        <v>214</v>
      </c>
      <c r="C54" s="5">
        <v>68</v>
      </c>
      <c r="D54" s="5">
        <v>0</v>
      </c>
      <c r="E54" s="5" t="s">
        <v>212</v>
      </c>
      <c r="F54" s="5" t="s">
        <v>215</v>
      </c>
    </row>
    <row r="55" spans="1:6" x14ac:dyDescent="0.25">
      <c r="A55" s="5">
        <v>52</v>
      </c>
      <c r="B55" s="5" t="s">
        <v>214</v>
      </c>
      <c r="C55" s="5">
        <v>0</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23</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27.5</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0</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27.5</v>
      </c>
      <c r="D71" s="5">
        <v>0</v>
      </c>
      <c r="E71" s="5" t="s">
        <v>212</v>
      </c>
      <c r="F71" s="5" t="s">
        <v>215</v>
      </c>
    </row>
    <row r="72" spans="1:6" x14ac:dyDescent="0.25">
      <c r="A72" s="5">
        <v>69</v>
      </c>
      <c r="B72" s="5" t="s">
        <v>214</v>
      </c>
      <c r="C72" s="5">
        <v>23</v>
      </c>
      <c r="D72" s="5">
        <v>0</v>
      </c>
      <c r="E72" s="5" t="s">
        <v>212</v>
      </c>
      <c r="F72" s="5" t="s">
        <v>215</v>
      </c>
    </row>
    <row r="73" spans="1:6" x14ac:dyDescent="0.25">
      <c r="A73" s="5">
        <v>70</v>
      </c>
      <c r="B73" s="5" t="s">
        <v>214</v>
      </c>
      <c r="C73" s="5">
        <v>0</v>
      </c>
      <c r="D73" s="5">
        <v>0</v>
      </c>
      <c r="E73" s="5" t="s">
        <v>212</v>
      </c>
      <c r="F73" s="5" t="s">
        <v>215</v>
      </c>
    </row>
    <row r="74" spans="1:6" x14ac:dyDescent="0.25">
      <c r="A74" s="5">
        <v>71</v>
      </c>
      <c r="B74" s="5" t="s">
        <v>214</v>
      </c>
      <c r="C74" s="5">
        <v>0</v>
      </c>
      <c r="D74" s="5">
        <v>0</v>
      </c>
      <c r="E74" s="5" t="s">
        <v>212</v>
      </c>
      <c r="F74" s="5" t="s">
        <v>215</v>
      </c>
    </row>
    <row r="75" spans="1:6" x14ac:dyDescent="0.25">
      <c r="A75" s="5">
        <v>72</v>
      </c>
      <c r="B75" s="5" t="s">
        <v>214</v>
      </c>
      <c r="C75" s="5">
        <v>0</v>
      </c>
      <c r="D75" s="5">
        <v>0</v>
      </c>
      <c r="E75" s="5" t="s">
        <v>212</v>
      </c>
      <c r="F75" s="5" t="s">
        <v>215</v>
      </c>
    </row>
    <row r="76" spans="1:6" x14ac:dyDescent="0.25">
      <c r="A76" s="5">
        <v>73</v>
      </c>
      <c r="B76" s="5" t="s">
        <v>214</v>
      </c>
      <c r="C76" s="5">
        <v>1075</v>
      </c>
      <c r="D76" s="5">
        <v>0</v>
      </c>
      <c r="E76" s="5" t="s">
        <v>212</v>
      </c>
      <c r="F76" s="5" t="s">
        <v>215</v>
      </c>
    </row>
    <row r="77" spans="1:6" x14ac:dyDescent="0.25">
      <c r="A77" s="5">
        <v>74</v>
      </c>
      <c r="B77" s="5" t="s">
        <v>214</v>
      </c>
      <c r="C77" s="5">
        <v>0</v>
      </c>
      <c r="D77" s="5">
        <v>0</v>
      </c>
      <c r="E77" s="5" t="s">
        <v>212</v>
      </c>
      <c r="F77" s="5" t="s">
        <v>215</v>
      </c>
    </row>
    <row r="78" spans="1:6" x14ac:dyDescent="0.25">
      <c r="A78" s="5">
        <v>75</v>
      </c>
      <c r="B78" s="5" t="s">
        <v>214</v>
      </c>
      <c r="C78" s="5">
        <v>23</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23</v>
      </c>
      <c r="D80" s="5">
        <v>0</v>
      </c>
      <c r="E80" s="5" t="s">
        <v>212</v>
      </c>
      <c r="F80" s="5" t="s">
        <v>215</v>
      </c>
    </row>
    <row r="81" spans="1:6" x14ac:dyDescent="0.25">
      <c r="A81" s="5">
        <v>78</v>
      </c>
      <c r="B81" s="5" t="s">
        <v>214</v>
      </c>
      <c r="C81" s="5">
        <v>27.5</v>
      </c>
      <c r="D81" s="5">
        <v>0</v>
      </c>
      <c r="E81" s="5" t="s">
        <v>212</v>
      </c>
      <c r="F81" s="5" t="s">
        <v>215</v>
      </c>
    </row>
    <row r="82" spans="1:6" x14ac:dyDescent="0.25">
      <c r="A82" s="5">
        <v>79</v>
      </c>
      <c r="B82" s="5" t="s">
        <v>214</v>
      </c>
      <c r="C82" s="5">
        <v>23</v>
      </c>
      <c r="D82" s="5">
        <v>0</v>
      </c>
      <c r="E82" s="5" t="s">
        <v>212</v>
      </c>
      <c r="F82" s="5" t="s">
        <v>215</v>
      </c>
    </row>
    <row r="83" spans="1:6" x14ac:dyDescent="0.25">
      <c r="A83" s="5">
        <v>80</v>
      </c>
      <c r="B83" s="5" t="s">
        <v>214</v>
      </c>
      <c r="C83" s="5">
        <v>23</v>
      </c>
      <c r="D83" s="5">
        <v>0</v>
      </c>
      <c r="E83" s="5" t="s">
        <v>212</v>
      </c>
      <c r="F83" s="5" t="s">
        <v>215</v>
      </c>
    </row>
    <row r="84" spans="1:6" x14ac:dyDescent="0.25">
      <c r="A84" s="5">
        <v>81</v>
      </c>
      <c r="B84" s="5" t="s">
        <v>214</v>
      </c>
      <c r="C84" s="5">
        <v>0</v>
      </c>
      <c r="D84" s="5">
        <v>0</v>
      </c>
      <c r="E84" s="5" t="s">
        <v>212</v>
      </c>
      <c r="F84" s="5" t="s">
        <v>215</v>
      </c>
    </row>
    <row r="85" spans="1:6" x14ac:dyDescent="0.25">
      <c r="A85" s="5">
        <v>82</v>
      </c>
      <c r="B85" s="5" t="s">
        <v>214</v>
      </c>
      <c r="C85" s="5">
        <v>0</v>
      </c>
      <c r="D85" s="5">
        <v>0</v>
      </c>
      <c r="E85" s="5" t="s">
        <v>212</v>
      </c>
      <c r="F85" s="5" t="s">
        <v>215</v>
      </c>
    </row>
    <row r="86" spans="1:6" x14ac:dyDescent="0.25">
      <c r="A86" s="5">
        <v>83</v>
      </c>
      <c r="B86" s="5" t="s">
        <v>214</v>
      </c>
      <c r="C86" s="5">
        <v>0</v>
      </c>
      <c r="D86" s="5">
        <v>0</v>
      </c>
      <c r="E86" s="5" t="s">
        <v>212</v>
      </c>
      <c r="F86" s="5" t="s">
        <v>215</v>
      </c>
    </row>
    <row r="87" spans="1:6" x14ac:dyDescent="0.25">
      <c r="A87" s="5">
        <v>84</v>
      </c>
      <c r="B87" s="5" t="s">
        <v>214</v>
      </c>
      <c r="C87" s="5">
        <v>23</v>
      </c>
      <c r="D87" s="5">
        <v>0</v>
      </c>
      <c r="E87" s="5" t="s">
        <v>212</v>
      </c>
      <c r="F87" s="5" t="s">
        <v>215</v>
      </c>
    </row>
    <row r="88" spans="1:6" x14ac:dyDescent="0.25">
      <c r="A88" s="5">
        <v>85</v>
      </c>
      <c r="B88" s="5" t="s">
        <v>214</v>
      </c>
      <c r="C88" s="5">
        <v>23</v>
      </c>
      <c r="D88" s="5">
        <v>0</v>
      </c>
      <c r="E88" s="5" t="s">
        <v>212</v>
      </c>
      <c r="F88" s="5" t="s">
        <v>215</v>
      </c>
    </row>
    <row r="89" spans="1:6" x14ac:dyDescent="0.25">
      <c r="A89" s="5">
        <v>86</v>
      </c>
      <c r="B89" s="5" t="s">
        <v>214</v>
      </c>
      <c r="C89" s="5">
        <v>0</v>
      </c>
      <c r="D89" s="5">
        <v>0</v>
      </c>
      <c r="E89" s="5" t="s">
        <v>212</v>
      </c>
      <c r="F89" s="5" t="s">
        <v>215</v>
      </c>
    </row>
    <row r="90" spans="1:6" x14ac:dyDescent="0.25">
      <c r="A90" s="5">
        <v>87</v>
      </c>
      <c r="B90" s="5" t="s">
        <v>214</v>
      </c>
      <c r="C90" s="5">
        <v>0</v>
      </c>
      <c r="D90" s="5">
        <v>0</v>
      </c>
      <c r="E90" s="5" t="s">
        <v>212</v>
      </c>
      <c r="F90" s="5" t="s">
        <v>215</v>
      </c>
    </row>
    <row r="91" spans="1:6" x14ac:dyDescent="0.25">
      <c r="A91" s="5">
        <v>88</v>
      </c>
      <c r="B91" s="5" t="s">
        <v>214</v>
      </c>
      <c r="C91" s="5">
        <v>27.5</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0</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23</v>
      </c>
      <c r="D95" s="5">
        <v>0</v>
      </c>
      <c r="E95" s="5" t="s">
        <v>212</v>
      </c>
      <c r="F95" s="5" t="s">
        <v>215</v>
      </c>
    </row>
    <row r="96" spans="1:6" x14ac:dyDescent="0.25">
      <c r="A96" s="5">
        <v>93</v>
      </c>
      <c r="B96" s="5" t="s">
        <v>214</v>
      </c>
      <c r="C96" s="5">
        <v>23</v>
      </c>
      <c r="D96" s="5">
        <v>0</v>
      </c>
      <c r="E96" s="5" t="s">
        <v>212</v>
      </c>
      <c r="F96" s="5" t="s">
        <v>215</v>
      </c>
    </row>
    <row r="97" spans="1:6" x14ac:dyDescent="0.25">
      <c r="A97" s="5">
        <v>94</v>
      </c>
      <c r="B97" s="5" t="s">
        <v>214</v>
      </c>
      <c r="C97" s="5">
        <v>0</v>
      </c>
      <c r="D97" s="5">
        <v>0</v>
      </c>
      <c r="E97" s="5" t="s">
        <v>212</v>
      </c>
      <c r="F97" s="5" t="s">
        <v>215</v>
      </c>
    </row>
    <row r="98" spans="1:6" x14ac:dyDescent="0.25">
      <c r="A98" s="5">
        <v>95</v>
      </c>
      <c r="B98" s="5" t="s">
        <v>214</v>
      </c>
      <c r="C98" s="5">
        <v>0</v>
      </c>
      <c r="D98" s="5">
        <v>0</v>
      </c>
      <c r="E98" s="5" t="s">
        <v>212</v>
      </c>
      <c r="F98" s="5" t="s">
        <v>215</v>
      </c>
    </row>
    <row r="99" spans="1:6" x14ac:dyDescent="0.25">
      <c r="A99" s="5">
        <v>96</v>
      </c>
      <c r="B99" s="5" t="s">
        <v>214</v>
      </c>
      <c r="C99" s="5">
        <v>0</v>
      </c>
      <c r="D99" s="5">
        <v>0</v>
      </c>
      <c r="E99" s="5" t="s">
        <v>212</v>
      </c>
      <c r="F99" s="5" t="s">
        <v>215</v>
      </c>
    </row>
    <row r="100" spans="1:6" x14ac:dyDescent="0.25">
      <c r="A100" s="5">
        <v>97</v>
      </c>
      <c r="B100" s="5" t="s">
        <v>214</v>
      </c>
      <c r="C100" s="5">
        <v>0</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0</v>
      </c>
      <c r="D102" s="5">
        <v>0</v>
      </c>
      <c r="E102" s="5" t="s">
        <v>212</v>
      </c>
      <c r="F102" s="5" t="s">
        <v>215</v>
      </c>
    </row>
    <row r="103" spans="1:6" x14ac:dyDescent="0.25">
      <c r="A103" s="5">
        <v>100</v>
      </c>
      <c r="B103" s="5" t="s">
        <v>214</v>
      </c>
      <c r="C103" s="5">
        <v>68</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1760.78</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68</v>
      </c>
      <c r="D107" s="5">
        <v>0</v>
      </c>
      <c r="E107" s="5" t="s">
        <v>212</v>
      </c>
      <c r="F107" s="5" t="s">
        <v>215</v>
      </c>
    </row>
    <row r="108" spans="1:6" x14ac:dyDescent="0.25">
      <c r="A108" s="5">
        <v>105</v>
      </c>
      <c r="B108" s="5" t="s">
        <v>214</v>
      </c>
      <c r="C108" s="5">
        <v>272.89999999999998</v>
      </c>
      <c r="D108" s="5">
        <v>0</v>
      </c>
      <c r="E108" s="5" t="s">
        <v>212</v>
      </c>
      <c r="F108" s="5" t="s">
        <v>215</v>
      </c>
    </row>
    <row r="109" spans="1:6" x14ac:dyDescent="0.25">
      <c r="A109" s="5">
        <v>106</v>
      </c>
      <c r="B109" s="5" t="s">
        <v>214</v>
      </c>
      <c r="C109" s="5">
        <v>1910.3</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765.03</v>
      </c>
      <c r="D111" s="5">
        <v>0</v>
      </c>
      <c r="E111" s="5" t="s">
        <v>212</v>
      </c>
      <c r="F111" s="5" t="s">
        <v>215</v>
      </c>
    </row>
    <row r="112" spans="1:6" x14ac:dyDescent="0.25">
      <c r="A112" s="5">
        <v>109</v>
      </c>
      <c r="B112" s="5" t="s">
        <v>214</v>
      </c>
      <c r="C112" s="5">
        <v>1534.63</v>
      </c>
      <c r="D112" s="5">
        <v>0</v>
      </c>
      <c r="E112" s="5" t="s">
        <v>212</v>
      </c>
      <c r="F112" s="5" t="s">
        <v>215</v>
      </c>
    </row>
    <row r="113" spans="1:6" x14ac:dyDescent="0.25">
      <c r="A113" s="5">
        <v>110</v>
      </c>
      <c r="B113" s="5" t="s">
        <v>214</v>
      </c>
      <c r="C113" s="5">
        <v>1050.25</v>
      </c>
      <c r="D113" s="5">
        <v>0</v>
      </c>
      <c r="E113" s="5" t="s">
        <v>212</v>
      </c>
      <c r="F113" s="5" t="s">
        <v>215</v>
      </c>
    </row>
    <row r="114" spans="1:6" x14ac:dyDescent="0.25">
      <c r="A114" s="5">
        <v>111</v>
      </c>
      <c r="B114" s="5" t="s">
        <v>214</v>
      </c>
      <c r="C114" s="5">
        <v>2457.8000000000002</v>
      </c>
      <c r="D114" s="5">
        <v>0</v>
      </c>
      <c r="E114" s="5" t="s">
        <v>212</v>
      </c>
      <c r="F114" s="5" t="s">
        <v>215</v>
      </c>
    </row>
    <row r="115" spans="1:6" x14ac:dyDescent="0.25">
      <c r="A115" s="5">
        <v>112</v>
      </c>
      <c r="B115" s="5" t="s">
        <v>214</v>
      </c>
      <c r="C115" s="5">
        <v>1751.37</v>
      </c>
      <c r="D115" s="5">
        <v>0</v>
      </c>
      <c r="E115" s="5" t="s">
        <v>212</v>
      </c>
      <c r="F115" s="5" t="s">
        <v>215</v>
      </c>
    </row>
    <row r="116" spans="1:6" x14ac:dyDescent="0.25">
      <c r="A116" s="5">
        <v>113</v>
      </c>
      <c r="B116" s="5" t="s">
        <v>214</v>
      </c>
      <c r="C116" s="5">
        <v>2183.1999999999998</v>
      </c>
      <c r="D116" s="5">
        <v>0</v>
      </c>
      <c r="E116" s="5" t="s">
        <v>212</v>
      </c>
      <c r="F116" s="5" t="s">
        <v>215</v>
      </c>
    </row>
    <row r="117" spans="1:6" x14ac:dyDescent="0.25">
      <c r="A117" s="5">
        <v>114</v>
      </c>
      <c r="B117" s="5" t="s">
        <v>214</v>
      </c>
      <c r="C117" s="5">
        <v>1760.78</v>
      </c>
      <c r="D117" s="5">
        <v>0</v>
      </c>
      <c r="E117" s="5" t="s">
        <v>212</v>
      </c>
      <c r="F117" s="5" t="s">
        <v>215</v>
      </c>
    </row>
    <row r="118" spans="1:6" x14ac:dyDescent="0.25">
      <c r="A118" s="5">
        <v>115</v>
      </c>
      <c r="B118" s="5" t="s">
        <v>214</v>
      </c>
      <c r="C118" s="5">
        <v>2206.1999999999998</v>
      </c>
      <c r="D118" s="5">
        <v>0</v>
      </c>
      <c r="E118" s="5" t="s">
        <v>212</v>
      </c>
      <c r="F118" s="5" t="s">
        <v>215</v>
      </c>
    </row>
    <row r="119" spans="1:6" x14ac:dyDescent="0.25">
      <c r="A119" s="5">
        <v>116</v>
      </c>
      <c r="B119" s="5" t="s">
        <v>214</v>
      </c>
      <c r="C119" s="5">
        <v>68</v>
      </c>
      <c r="D119" s="5">
        <v>0</v>
      </c>
      <c r="E119" s="5" t="s">
        <v>212</v>
      </c>
      <c r="F119" s="5" t="s">
        <v>215</v>
      </c>
    </row>
    <row r="120" spans="1:6" x14ac:dyDescent="0.25">
      <c r="A120" s="5">
        <v>117</v>
      </c>
      <c r="B120" s="5" t="s">
        <v>214</v>
      </c>
      <c r="C120" s="5">
        <v>68</v>
      </c>
      <c r="D120" s="5">
        <v>0</v>
      </c>
      <c r="E120" s="5" t="s">
        <v>212</v>
      </c>
      <c r="F120" s="5" t="s">
        <v>215</v>
      </c>
    </row>
    <row r="121" spans="1:6" x14ac:dyDescent="0.25">
      <c r="A121" s="5">
        <v>118</v>
      </c>
      <c r="B121" s="5" t="s">
        <v>214</v>
      </c>
      <c r="C121" s="5">
        <v>68</v>
      </c>
      <c r="D121" s="5">
        <v>0</v>
      </c>
      <c r="E121" s="5" t="s">
        <v>212</v>
      </c>
      <c r="F121" s="5" t="s">
        <v>215</v>
      </c>
    </row>
    <row r="122" spans="1:6" x14ac:dyDescent="0.25">
      <c r="A122" s="5">
        <v>119</v>
      </c>
      <c r="B122" s="5" t="s">
        <v>214</v>
      </c>
      <c r="C122" s="5">
        <v>1362.48</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68</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0</v>
      </c>
      <c r="D127" s="5">
        <v>0</v>
      </c>
      <c r="E127" s="5" t="s">
        <v>212</v>
      </c>
      <c r="F127" s="5" t="s">
        <v>215</v>
      </c>
    </row>
    <row r="128" spans="1:6" x14ac:dyDescent="0.25">
      <c r="A128" s="5">
        <v>125</v>
      </c>
      <c r="B128" s="5" t="s">
        <v>214</v>
      </c>
      <c r="C128" s="5">
        <v>1063.75</v>
      </c>
      <c r="D128" s="5">
        <v>0</v>
      </c>
      <c r="E128" s="5" t="s">
        <v>212</v>
      </c>
      <c r="F128" s="5" t="s">
        <v>215</v>
      </c>
    </row>
    <row r="129" spans="1:6" x14ac:dyDescent="0.25">
      <c r="A129" s="5">
        <v>126</v>
      </c>
      <c r="B129" s="5" t="s">
        <v>214</v>
      </c>
      <c r="C129" s="5">
        <v>54.5</v>
      </c>
      <c r="D129" s="5">
        <v>0</v>
      </c>
      <c r="E129" s="5" t="s">
        <v>212</v>
      </c>
      <c r="F129" s="5" t="s">
        <v>215</v>
      </c>
    </row>
    <row r="130" spans="1:6" x14ac:dyDescent="0.25">
      <c r="A130" s="5">
        <v>127</v>
      </c>
      <c r="B130" s="5" t="s">
        <v>214</v>
      </c>
      <c r="C130" s="5">
        <v>1114.5999999999999</v>
      </c>
      <c r="D130" s="5">
        <v>0</v>
      </c>
      <c r="E130" s="5" t="s">
        <v>212</v>
      </c>
      <c r="F130" s="5" t="s">
        <v>215</v>
      </c>
    </row>
    <row r="131" spans="1:6" x14ac:dyDescent="0.25">
      <c r="A131" s="5">
        <v>128</v>
      </c>
      <c r="B131" s="5" t="s">
        <v>214</v>
      </c>
      <c r="C131" s="5">
        <v>68</v>
      </c>
      <c r="D131" s="5">
        <v>0</v>
      </c>
      <c r="E131" s="5" t="s">
        <v>212</v>
      </c>
      <c r="F131" s="5" t="s">
        <v>215</v>
      </c>
    </row>
    <row r="132" spans="1:6" x14ac:dyDescent="0.25">
      <c r="A132" s="5">
        <v>129</v>
      </c>
      <c r="B132" s="5" t="s">
        <v>214</v>
      </c>
      <c r="C132" s="5">
        <v>1860.35</v>
      </c>
      <c r="D132" s="5">
        <v>0</v>
      </c>
      <c r="E132" s="5" t="s">
        <v>212</v>
      </c>
      <c r="F132" s="5" t="s">
        <v>215</v>
      </c>
    </row>
    <row r="133" spans="1:6" x14ac:dyDescent="0.25">
      <c r="A133" s="5">
        <v>130</v>
      </c>
      <c r="B133" s="5" t="s">
        <v>214</v>
      </c>
      <c r="C133" s="5">
        <v>1249.4000000000001</v>
      </c>
      <c r="D133" s="5">
        <v>0</v>
      </c>
      <c r="E133" s="5" t="s">
        <v>212</v>
      </c>
      <c r="F133" s="5" t="s">
        <v>215</v>
      </c>
    </row>
    <row r="134" spans="1:6" x14ac:dyDescent="0.25">
      <c r="A134" s="5">
        <v>131</v>
      </c>
      <c r="B134" s="5" t="s">
        <v>214</v>
      </c>
      <c r="C134" s="5">
        <v>909.67</v>
      </c>
      <c r="D134" s="5">
        <v>0</v>
      </c>
      <c r="E134" s="5" t="s">
        <v>212</v>
      </c>
      <c r="F134" s="5" t="s">
        <v>215</v>
      </c>
    </row>
    <row r="135" spans="1:6" x14ac:dyDescent="0.25">
      <c r="A135" s="5">
        <v>132</v>
      </c>
      <c r="B135" s="5" t="s">
        <v>214</v>
      </c>
      <c r="C135" s="5">
        <v>68</v>
      </c>
      <c r="D135" s="5">
        <v>0</v>
      </c>
      <c r="E135" s="5" t="s">
        <v>212</v>
      </c>
      <c r="F135" s="5" t="s">
        <v>215</v>
      </c>
    </row>
    <row r="136" spans="1:6" x14ac:dyDescent="0.25">
      <c r="A136" s="5">
        <v>133</v>
      </c>
      <c r="B136" s="5" t="s">
        <v>214</v>
      </c>
      <c r="C136" s="5">
        <v>68</v>
      </c>
      <c r="D136" s="5">
        <v>0</v>
      </c>
      <c r="E136" s="5" t="s">
        <v>212</v>
      </c>
      <c r="F136" s="5" t="s">
        <v>215</v>
      </c>
    </row>
    <row r="137" spans="1:6" x14ac:dyDescent="0.25">
      <c r="A137" s="5">
        <v>134</v>
      </c>
      <c r="B137" s="5" t="s">
        <v>214</v>
      </c>
      <c r="C137" s="5">
        <v>964.18</v>
      </c>
      <c r="D137" s="5">
        <v>0</v>
      </c>
      <c r="E137" s="5" t="s">
        <v>212</v>
      </c>
      <c r="F137" s="5" t="s">
        <v>215</v>
      </c>
    </row>
    <row r="138" spans="1:6" x14ac:dyDescent="0.25">
      <c r="A138" s="5">
        <v>135</v>
      </c>
      <c r="B138" s="5" t="s">
        <v>214</v>
      </c>
      <c r="C138" s="5">
        <v>1569.43</v>
      </c>
      <c r="D138" s="5">
        <v>0</v>
      </c>
      <c r="E138" s="5" t="s">
        <v>212</v>
      </c>
      <c r="F138" s="5" t="s">
        <v>215</v>
      </c>
    </row>
    <row r="139" spans="1:6" x14ac:dyDescent="0.25">
      <c r="A139" s="5">
        <v>136</v>
      </c>
      <c r="B139" s="5" t="s">
        <v>214</v>
      </c>
      <c r="C139" s="5">
        <v>23</v>
      </c>
      <c r="D139" s="5">
        <v>0</v>
      </c>
      <c r="E139" s="5" t="s">
        <v>212</v>
      </c>
      <c r="F139" s="5" t="s">
        <v>215</v>
      </c>
    </row>
    <row r="140" spans="1:6" x14ac:dyDescent="0.25">
      <c r="A140" s="5">
        <v>137</v>
      </c>
      <c r="B140" s="5" t="s">
        <v>214</v>
      </c>
      <c r="C140" s="5">
        <v>68</v>
      </c>
      <c r="D140" s="5">
        <v>0</v>
      </c>
      <c r="E140" s="5" t="s">
        <v>212</v>
      </c>
      <c r="F140" s="5" t="s">
        <v>215</v>
      </c>
    </row>
    <row r="141" spans="1:6" x14ac:dyDescent="0.25">
      <c r="A141" s="5">
        <v>138</v>
      </c>
      <c r="B141" s="5" t="s">
        <v>214</v>
      </c>
      <c r="C141" s="5">
        <v>68</v>
      </c>
      <c r="D141" s="5">
        <v>0</v>
      </c>
      <c r="E141" s="5" t="s">
        <v>212</v>
      </c>
      <c r="F141" s="5" t="s">
        <v>215</v>
      </c>
    </row>
    <row r="142" spans="1:6" x14ac:dyDescent="0.25">
      <c r="A142" s="5">
        <v>139</v>
      </c>
      <c r="B142" s="5" t="s">
        <v>214</v>
      </c>
      <c r="C142" s="5">
        <v>2457.8000000000002</v>
      </c>
      <c r="D142" s="5">
        <v>0</v>
      </c>
      <c r="E142" s="5" t="s">
        <v>212</v>
      </c>
      <c r="F142" s="5" t="s">
        <v>215</v>
      </c>
    </row>
    <row r="143" spans="1:6" x14ac:dyDescent="0.25">
      <c r="A143" s="5">
        <v>140</v>
      </c>
      <c r="B143" s="5" t="s">
        <v>214</v>
      </c>
      <c r="C143" s="5">
        <v>68</v>
      </c>
      <c r="D143" s="5">
        <v>0</v>
      </c>
      <c r="E143" s="5" t="s">
        <v>212</v>
      </c>
      <c r="F143" s="5" t="s">
        <v>215</v>
      </c>
    </row>
    <row r="144" spans="1:6" x14ac:dyDescent="0.25">
      <c r="A144" s="5">
        <v>141</v>
      </c>
      <c r="B144" s="5" t="s">
        <v>214</v>
      </c>
      <c r="C144" s="5">
        <v>1262.9000000000001</v>
      </c>
      <c r="D144" s="5">
        <v>0</v>
      </c>
      <c r="E144" s="5" t="s">
        <v>212</v>
      </c>
      <c r="F144" s="5" t="s">
        <v>215</v>
      </c>
    </row>
    <row r="145" spans="1:6" x14ac:dyDescent="0.25">
      <c r="A145" s="5">
        <v>142</v>
      </c>
      <c r="B145" s="5" t="s">
        <v>214</v>
      </c>
      <c r="C145" s="5">
        <v>3652.7000000000003</v>
      </c>
      <c r="D145" s="5">
        <v>0</v>
      </c>
      <c r="E145" s="5" t="s">
        <v>212</v>
      </c>
      <c r="F145" s="5" t="s">
        <v>215</v>
      </c>
    </row>
    <row r="146" spans="1:6" x14ac:dyDescent="0.25">
      <c r="A146" s="5">
        <v>143</v>
      </c>
      <c r="B146" s="5" t="s">
        <v>214</v>
      </c>
      <c r="C146" s="5">
        <v>1728.37</v>
      </c>
      <c r="D146" s="5">
        <v>0</v>
      </c>
      <c r="E146" s="5" t="s">
        <v>212</v>
      </c>
      <c r="F146" s="5" t="s">
        <v>215</v>
      </c>
    </row>
    <row r="147" spans="1:6" x14ac:dyDescent="0.25">
      <c r="A147" s="5">
        <v>144</v>
      </c>
      <c r="B147" s="5" t="s">
        <v>214</v>
      </c>
      <c r="C147" s="5">
        <v>964.18</v>
      </c>
      <c r="D147" s="5">
        <v>0</v>
      </c>
      <c r="E147" s="5" t="s">
        <v>212</v>
      </c>
      <c r="F147" s="5" t="s">
        <v>215</v>
      </c>
    </row>
    <row r="148" spans="1:6" x14ac:dyDescent="0.25">
      <c r="A148" s="5">
        <v>145</v>
      </c>
      <c r="B148" s="5" t="s">
        <v>214</v>
      </c>
      <c r="C148" s="5">
        <v>68</v>
      </c>
      <c r="D148" s="5">
        <v>0</v>
      </c>
      <c r="E148" s="5" t="s">
        <v>212</v>
      </c>
      <c r="F148" s="5" t="s">
        <v>215</v>
      </c>
    </row>
    <row r="149" spans="1:6" x14ac:dyDescent="0.25">
      <c r="A149" s="5">
        <v>146</v>
      </c>
      <c r="B149" s="5" t="s">
        <v>214</v>
      </c>
      <c r="C149" s="5">
        <v>68</v>
      </c>
      <c r="D149" s="5">
        <v>0</v>
      </c>
      <c r="E149" s="5" t="s">
        <v>212</v>
      </c>
      <c r="F149" s="5" t="s">
        <v>215</v>
      </c>
    </row>
    <row r="150" spans="1:6" x14ac:dyDescent="0.25">
      <c r="A150" s="5">
        <v>147</v>
      </c>
      <c r="B150" s="5" t="s">
        <v>214</v>
      </c>
      <c r="C150" s="5">
        <v>68</v>
      </c>
      <c r="D150" s="5">
        <v>0</v>
      </c>
      <c r="E150" s="5" t="s">
        <v>212</v>
      </c>
      <c r="F150" s="5" t="s">
        <v>215</v>
      </c>
    </row>
    <row r="151" spans="1:6" x14ac:dyDescent="0.25">
      <c r="A151" s="5">
        <v>148</v>
      </c>
      <c r="B151" s="5" t="s">
        <v>214</v>
      </c>
      <c r="C151" s="5">
        <v>2183.1999999999998</v>
      </c>
      <c r="D151" s="5">
        <v>0</v>
      </c>
      <c r="E151" s="5" t="s">
        <v>212</v>
      </c>
      <c r="F151" s="5" t="s">
        <v>215</v>
      </c>
    </row>
    <row r="152" spans="1:6" x14ac:dyDescent="0.25">
      <c r="A152" s="5">
        <v>149</v>
      </c>
      <c r="B152" s="5" t="s">
        <v>214</v>
      </c>
      <c r="C152" s="5">
        <v>54.5</v>
      </c>
      <c r="D152" s="5">
        <v>0</v>
      </c>
      <c r="E152" s="5" t="s">
        <v>212</v>
      </c>
      <c r="F152" s="5" t="s">
        <v>215</v>
      </c>
    </row>
    <row r="153" spans="1:6" x14ac:dyDescent="0.25">
      <c r="A153" s="5">
        <v>150</v>
      </c>
      <c r="B153" s="5" t="s">
        <v>214</v>
      </c>
      <c r="C153" s="5">
        <v>1846.85</v>
      </c>
      <c r="D153" s="5">
        <v>0</v>
      </c>
      <c r="E153" s="5" t="s">
        <v>212</v>
      </c>
      <c r="F153" s="5" t="s">
        <v>215</v>
      </c>
    </row>
    <row r="154" spans="1:6" x14ac:dyDescent="0.25">
      <c r="A154" s="5">
        <v>151</v>
      </c>
      <c r="B154" s="5" t="s">
        <v>214</v>
      </c>
      <c r="C154" s="5">
        <v>466.3</v>
      </c>
      <c r="D154" s="5">
        <v>0</v>
      </c>
      <c r="E154" s="5" t="s">
        <v>212</v>
      </c>
      <c r="F154" s="5" t="s">
        <v>215</v>
      </c>
    </row>
    <row r="155" spans="1:6" x14ac:dyDescent="0.25">
      <c r="A155" s="5">
        <v>152</v>
      </c>
      <c r="B155" s="5" t="s">
        <v>214</v>
      </c>
      <c r="C155" s="5">
        <v>1063.75</v>
      </c>
      <c r="D155" s="5">
        <v>0</v>
      </c>
      <c r="E155" s="5" t="s">
        <v>212</v>
      </c>
      <c r="F155" s="5" t="s">
        <v>215</v>
      </c>
    </row>
    <row r="156" spans="1:6" x14ac:dyDescent="0.25">
      <c r="A156" s="5">
        <v>153</v>
      </c>
      <c r="B156" s="5" t="s">
        <v>214</v>
      </c>
      <c r="C156" s="5">
        <v>68</v>
      </c>
      <c r="D156" s="5">
        <v>0</v>
      </c>
      <c r="E156" s="5" t="s">
        <v>212</v>
      </c>
      <c r="F156" s="5" t="s">
        <v>215</v>
      </c>
    </row>
    <row r="157" spans="1:6" x14ac:dyDescent="0.25">
      <c r="A157" s="5">
        <v>154</v>
      </c>
      <c r="B157" s="5" t="s">
        <v>214</v>
      </c>
      <c r="C157" s="5">
        <v>964.18</v>
      </c>
      <c r="D157" s="5">
        <v>0</v>
      </c>
      <c r="E157" s="5" t="s">
        <v>212</v>
      </c>
      <c r="F157" s="5" t="s">
        <v>215</v>
      </c>
    </row>
    <row r="158" spans="1:6" x14ac:dyDescent="0.25">
      <c r="A158" s="5">
        <v>155</v>
      </c>
      <c r="B158" s="5" t="s">
        <v>214</v>
      </c>
      <c r="C158" s="5">
        <v>54.5</v>
      </c>
      <c r="D158" s="5">
        <v>0</v>
      </c>
      <c r="E158" s="5" t="s">
        <v>212</v>
      </c>
      <c r="F158" s="5" t="s">
        <v>215</v>
      </c>
    </row>
    <row r="159" spans="1:6" x14ac:dyDescent="0.25">
      <c r="A159" s="5">
        <v>156</v>
      </c>
      <c r="B159" s="5" t="s">
        <v>214</v>
      </c>
      <c r="C159" s="5">
        <v>1614.43</v>
      </c>
      <c r="D159" s="5">
        <v>0</v>
      </c>
      <c r="E159" s="5" t="s">
        <v>212</v>
      </c>
      <c r="F159" s="5" t="s">
        <v>215</v>
      </c>
    </row>
    <row r="160" spans="1:6" x14ac:dyDescent="0.25">
      <c r="A160" s="5">
        <v>157</v>
      </c>
      <c r="B160" s="5" t="s">
        <v>214</v>
      </c>
      <c r="C160" s="5">
        <v>0</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41</v>
      </c>
      <c r="D162" s="5">
        <v>0</v>
      </c>
      <c r="E162" s="5" t="s">
        <v>212</v>
      </c>
      <c r="F162" s="5" t="s">
        <v>215</v>
      </c>
    </row>
    <row r="163" spans="1:6" x14ac:dyDescent="0.25">
      <c r="A163" s="5">
        <v>160</v>
      </c>
      <c r="B163" s="5" t="s">
        <v>214</v>
      </c>
      <c r="C163" s="5">
        <v>68</v>
      </c>
      <c r="D163" s="5">
        <v>0</v>
      </c>
      <c r="E163" s="5" t="s">
        <v>212</v>
      </c>
      <c r="F163" s="5" t="s">
        <v>215</v>
      </c>
    </row>
    <row r="164" spans="1:6" x14ac:dyDescent="0.25">
      <c r="A164" s="5">
        <v>161</v>
      </c>
      <c r="B164" s="5" t="s">
        <v>214</v>
      </c>
      <c r="C164" s="5">
        <v>2183.1999999999998</v>
      </c>
      <c r="D164" s="5">
        <v>0</v>
      </c>
      <c r="E164" s="5" t="s">
        <v>212</v>
      </c>
      <c r="F164" s="5" t="s">
        <v>215</v>
      </c>
    </row>
    <row r="165" spans="1:6" x14ac:dyDescent="0.25">
      <c r="A165" s="5">
        <v>162</v>
      </c>
      <c r="B165" s="5" t="s">
        <v>214</v>
      </c>
      <c r="C165" s="5">
        <v>68</v>
      </c>
      <c r="D165" s="5">
        <v>0</v>
      </c>
      <c r="E165" s="5" t="s">
        <v>212</v>
      </c>
      <c r="F165" s="5" t="s">
        <v>215</v>
      </c>
    </row>
    <row r="166" spans="1:6" x14ac:dyDescent="0.25">
      <c r="A166" s="5">
        <v>163</v>
      </c>
      <c r="B166" s="5" t="s">
        <v>214</v>
      </c>
      <c r="C166" s="5">
        <v>452.8</v>
      </c>
      <c r="D166" s="5">
        <v>0</v>
      </c>
      <c r="E166" s="5" t="s">
        <v>212</v>
      </c>
      <c r="F166" s="5" t="s">
        <v>215</v>
      </c>
    </row>
    <row r="167" spans="1:6" x14ac:dyDescent="0.25">
      <c r="A167" s="5">
        <v>164</v>
      </c>
      <c r="B167" s="5" t="s">
        <v>214</v>
      </c>
      <c r="C167" s="5">
        <v>2242.1299999999997</v>
      </c>
      <c r="D167" s="5">
        <v>0</v>
      </c>
      <c r="E167" s="5" t="s">
        <v>212</v>
      </c>
      <c r="F167" s="5" t="s">
        <v>215</v>
      </c>
    </row>
    <row r="168" spans="1:6" x14ac:dyDescent="0.25">
      <c r="A168" s="5">
        <v>165</v>
      </c>
      <c r="B168" s="5" t="s">
        <v>214</v>
      </c>
      <c r="C168" s="5">
        <v>0</v>
      </c>
      <c r="D168" s="5">
        <v>0</v>
      </c>
      <c r="E168" s="5" t="s">
        <v>212</v>
      </c>
      <c r="F168" s="5" t="s">
        <v>215</v>
      </c>
    </row>
    <row r="169" spans="1:6" x14ac:dyDescent="0.25">
      <c r="A169" s="5">
        <v>166</v>
      </c>
      <c r="B169" s="5" t="s">
        <v>214</v>
      </c>
      <c r="C169" s="5">
        <v>0</v>
      </c>
      <c r="D169" s="5">
        <v>0</v>
      </c>
      <c r="E169" s="5" t="s">
        <v>212</v>
      </c>
      <c r="F169" s="5" t="s">
        <v>215</v>
      </c>
    </row>
    <row r="170" spans="1:6" x14ac:dyDescent="0.25">
      <c r="A170" s="5">
        <v>167</v>
      </c>
      <c r="B170" s="5" t="s">
        <v>214</v>
      </c>
      <c r="C170" s="5">
        <v>0</v>
      </c>
      <c r="D170" s="5">
        <v>0</v>
      </c>
      <c r="E170" s="5" t="s">
        <v>212</v>
      </c>
      <c r="F170" s="5" t="s">
        <v>215</v>
      </c>
    </row>
    <row r="171" spans="1:6" x14ac:dyDescent="0.25">
      <c r="A171" s="5">
        <v>168</v>
      </c>
      <c r="B171" s="5" t="s">
        <v>214</v>
      </c>
      <c r="C171" s="5">
        <v>909.67</v>
      </c>
      <c r="D171" s="5">
        <v>0</v>
      </c>
      <c r="E171" s="5" t="s">
        <v>212</v>
      </c>
      <c r="F171" s="5" t="s">
        <v>215</v>
      </c>
    </row>
    <row r="172" spans="1:6" x14ac:dyDescent="0.25">
      <c r="A172" s="5">
        <v>169</v>
      </c>
      <c r="B172" s="5" t="s">
        <v>214</v>
      </c>
      <c r="C172" s="5">
        <v>0</v>
      </c>
      <c r="D172" s="5">
        <v>0</v>
      </c>
      <c r="E172" s="5" t="s">
        <v>212</v>
      </c>
      <c r="F172" s="5" t="s">
        <v>215</v>
      </c>
    </row>
    <row r="173" spans="1:6" x14ac:dyDescent="0.25">
      <c r="A173" s="5">
        <v>170</v>
      </c>
      <c r="B173" s="5" t="s">
        <v>214</v>
      </c>
      <c r="C173" s="5">
        <v>2183.1999999999998</v>
      </c>
      <c r="D173" s="5">
        <v>0</v>
      </c>
      <c r="E173" s="5" t="s">
        <v>212</v>
      </c>
      <c r="F173" s="5" t="s">
        <v>215</v>
      </c>
    </row>
    <row r="174" spans="1:6" x14ac:dyDescent="0.25">
      <c r="A174" s="5">
        <v>171</v>
      </c>
      <c r="B174" s="5" t="s">
        <v>214</v>
      </c>
      <c r="C174" s="5">
        <v>909.67</v>
      </c>
      <c r="D174" s="5">
        <v>0</v>
      </c>
      <c r="E174" s="5" t="s">
        <v>212</v>
      </c>
      <c r="F174" s="5" t="s">
        <v>215</v>
      </c>
    </row>
    <row r="175" spans="1:6" x14ac:dyDescent="0.25">
      <c r="A175" s="5">
        <v>172</v>
      </c>
      <c r="B175" s="5" t="s">
        <v>214</v>
      </c>
      <c r="C175" s="5">
        <v>0</v>
      </c>
      <c r="D175" s="5">
        <v>0</v>
      </c>
      <c r="E175" s="5" t="s">
        <v>212</v>
      </c>
      <c r="F175" s="5" t="s">
        <v>215</v>
      </c>
    </row>
    <row r="176" spans="1:6" x14ac:dyDescent="0.25">
      <c r="A176" s="5">
        <v>173</v>
      </c>
      <c r="B176" s="5" t="s">
        <v>214</v>
      </c>
      <c r="C176" s="5">
        <v>2102.6</v>
      </c>
      <c r="D176" s="5">
        <v>0</v>
      </c>
      <c r="E176" s="5" t="s">
        <v>212</v>
      </c>
      <c r="F176" s="5" t="s">
        <v>215</v>
      </c>
    </row>
    <row r="177" spans="1:6" x14ac:dyDescent="0.25">
      <c r="A177" s="5">
        <v>174</v>
      </c>
      <c r="B177" s="5" t="s">
        <v>214</v>
      </c>
      <c r="C177" s="5">
        <v>1733</v>
      </c>
      <c r="D177" s="5">
        <v>0</v>
      </c>
      <c r="E177" s="5" t="s">
        <v>212</v>
      </c>
      <c r="F177" s="5" t="s">
        <v>215</v>
      </c>
    </row>
    <row r="178" spans="1:6" x14ac:dyDescent="0.25">
      <c r="A178" s="5">
        <v>175</v>
      </c>
      <c r="B178" s="5" t="s">
        <v>214</v>
      </c>
      <c r="C178" s="5">
        <v>976.15</v>
      </c>
      <c r="D178" s="5">
        <v>0</v>
      </c>
      <c r="E178" s="5" t="s">
        <v>212</v>
      </c>
      <c r="F178" s="5" t="s">
        <v>215</v>
      </c>
    </row>
    <row r="179" spans="1:6" x14ac:dyDescent="0.25">
      <c r="A179" s="5">
        <v>176</v>
      </c>
      <c r="B179" s="5" t="s">
        <v>214</v>
      </c>
      <c r="C179" s="5">
        <v>68</v>
      </c>
      <c r="D179" s="5">
        <v>0</v>
      </c>
      <c r="E179" s="5" t="s">
        <v>212</v>
      </c>
      <c r="F179" s="5" t="s">
        <v>215</v>
      </c>
    </row>
    <row r="180" spans="1:6" x14ac:dyDescent="0.25">
      <c r="A180" s="5">
        <v>177</v>
      </c>
      <c r="B180" s="5" t="s">
        <v>214</v>
      </c>
      <c r="C180" s="5">
        <v>27.5</v>
      </c>
      <c r="D180" s="5">
        <v>0</v>
      </c>
      <c r="E180" s="5" t="s">
        <v>212</v>
      </c>
      <c r="F180" s="5" t="s">
        <v>215</v>
      </c>
    </row>
    <row r="181" spans="1:6" x14ac:dyDescent="0.25">
      <c r="A181" s="5">
        <v>178</v>
      </c>
      <c r="B181" s="5" t="s">
        <v>214</v>
      </c>
      <c r="C181" s="5">
        <v>866.5</v>
      </c>
      <c r="D181" s="5">
        <v>0</v>
      </c>
      <c r="E181" s="5" t="s">
        <v>212</v>
      </c>
      <c r="F181" s="5" t="s">
        <v>215</v>
      </c>
    </row>
    <row r="182" spans="1:6" x14ac:dyDescent="0.25">
      <c r="A182" s="5">
        <v>179</v>
      </c>
      <c r="B182" s="5" t="s">
        <v>214</v>
      </c>
      <c r="C182" s="5">
        <v>68</v>
      </c>
      <c r="D182" s="5">
        <v>0</v>
      </c>
      <c r="E182" s="5" t="s">
        <v>212</v>
      </c>
      <c r="F182" s="5" t="s">
        <v>215</v>
      </c>
    </row>
    <row r="183" spans="1:6" x14ac:dyDescent="0.25">
      <c r="A183" s="5">
        <v>180</v>
      </c>
      <c r="B183" s="5" t="s">
        <v>214</v>
      </c>
      <c r="C183" s="5">
        <v>1714.35</v>
      </c>
      <c r="D183" s="5">
        <v>0</v>
      </c>
      <c r="E183" s="5" t="s">
        <v>212</v>
      </c>
      <c r="F183" s="5" t="s">
        <v>215</v>
      </c>
    </row>
    <row r="184" spans="1:6" x14ac:dyDescent="0.25">
      <c r="A184" s="5">
        <v>181</v>
      </c>
      <c r="B184" s="5" t="s">
        <v>214</v>
      </c>
      <c r="C184" s="5">
        <v>433.25</v>
      </c>
      <c r="D184" s="5">
        <v>0</v>
      </c>
      <c r="E184" s="5" t="s">
        <v>212</v>
      </c>
      <c r="F184" s="5" t="s">
        <v>215</v>
      </c>
    </row>
    <row r="185" spans="1:6" x14ac:dyDescent="0.25">
      <c r="A185" s="5">
        <v>182</v>
      </c>
      <c r="B185" s="5" t="s">
        <v>214</v>
      </c>
      <c r="C185" s="5">
        <v>1007.33</v>
      </c>
      <c r="D185" s="5">
        <v>0</v>
      </c>
      <c r="E185" s="5" t="s">
        <v>212</v>
      </c>
      <c r="F185" s="5" t="s">
        <v>215</v>
      </c>
    </row>
    <row r="186" spans="1:6" x14ac:dyDescent="0.25">
      <c r="A186" s="5">
        <v>183</v>
      </c>
      <c r="B186" s="5" t="s">
        <v>214</v>
      </c>
      <c r="C186" s="5">
        <v>68</v>
      </c>
      <c r="D186" s="5">
        <v>0</v>
      </c>
      <c r="E186" s="5" t="s">
        <v>212</v>
      </c>
      <c r="F186" s="5" t="s">
        <v>215</v>
      </c>
    </row>
    <row r="187" spans="1:6" x14ac:dyDescent="0.25">
      <c r="A187" s="5">
        <v>184</v>
      </c>
      <c r="B187" s="5" t="s">
        <v>214</v>
      </c>
      <c r="C187" s="5">
        <v>68</v>
      </c>
      <c r="D187" s="5">
        <v>0</v>
      </c>
      <c r="E187" s="5" t="s">
        <v>212</v>
      </c>
      <c r="F187" s="5" t="s">
        <v>215</v>
      </c>
    </row>
    <row r="188" spans="1:6" x14ac:dyDescent="0.25">
      <c r="A188" s="5">
        <v>185</v>
      </c>
      <c r="B188" s="5" t="s">
        <v>214</v>
      </c>
      <c r="C188" s="5">
        <v>23</v>
      </c>
      <c r="D188" s="5">
        <v>0</v>
      </c>
      <c r="E188" s="5" t="s">
        <v>212</v>
      </c>
      <c r="F188" s="5" t="s">
        <v>215</v>
      </c>
    </row>
    <row r="189" spans="1:6" x14ac:dyDescent="0.25">
      <c r="A189" s="5">
        <v>186</v>
      </c>
      <c r="B189" s="5" t="s">
        <v>214</v>
      </c>
      <c r="C189" s="5">
        <v>0</v>
      </c>
      <c r="D189" s="5">
        <v>0</v>
      </c>
      <c r="E189" s="5" t="s">
        <v>212</v>
      </c>
      <c r="F189" s="5" t="s">
        <v>215</v>
      </c>
    </row>
    <row r="190" spans="1:6" x14ac:dyDescent="0.25">
      <c r="A190" s="5">
        <v>187</v>
      </c>
      <c r="B190" s="5" t="s">
        <v>214</v>
      </c>
      <c r="C190" s="5">
        <v>1878.38</v>
      </c>
      <c r="D190" s="5">
        <v>0</v>
      </c>
      <c r="E190" s="5" t="s">
        <v>212</v>
      </c>
      <c r="F190" s="5" t="s">
        <v>215</v>
      </c>
    </row>
    <row r="191" spans="1:6" x14ac:dyDescent="0.25">
      <c r="A191" s="5">
        <v>188</v>
      </c>
      <c r="B191" s="5" t="s">
        <v>214</v>
      </c>
      <c r="C191" s="5">
        <v>1327.25</v>
      </c>
      <c r="D191" s="5">
        <v>0</v>
      </c>
      <c r="E191" s="5" t="s">
        <v>212</v>
      </c>
      <c r="F191" s="5" t="s">
        <v>215</v>
      </c>
    </row>
    <row r="192" spans="1:6" x14ac:dyDescent="0.25">
      <c r="A192" s="5">
        <v>189</v>
      </c>
      <c r="B192" s="5" t="s">
        <v>214</v>
      </c>
      <c r="C192" s="5">
        <v>2068.9499999999998</v>
      </c>
      <c r="D192" s="5">
        <v>0</v>
      </c>
      <c r="E192" s="5" t="s">
        <v>212</v>
      </c>
      <c r="F192" s="5" t="s">
        <v>215</v>
      </c>
    </row>
    <row r="193" spans="1:6" x14ac:dyDescent="0.25">
      <c r="A193" s="5">
        <v>190</v>
      </c>
      <c r="B193" s="5" t="s">
        <v>214</v>
      </c>
      <c r="C193" s="5">
        <v>68</v>
      </c>
      <c r="D193" s="5">
        <v>0</v>
      </c>
      <c r="E193" s="5" t="s">
        <v>212</v>
      </c>
      <c r="F193" s="5" t="s">
        <v>215</v>
      </c>
    </row>
    <row r="194" spans="1:6" x14ac:dyDescent="0.25">
      <c r="A194" s="5">
        <v>191</v>
      </c>
      <c r="B194" s="5" t="s">
        <v>214</v>
      </c>
      <c r="C194" s="5">
        <v>1299.75</v>
      </c>
      <c r="D194" s="5">
        <v>0</v>
      </c>
      <c r="E194" s="5" t="s">
        <v>212</v>
      </c>
      <c r="F194" s="5" t="s">
        <v>215</v>
      </c>
    </row>
    <row r="195" spans="1:6" x14ac:dyDescent="0.25">
      <c r="A195" s="5">
        <v>192</v>
      </c>
      <c r="B195" s="5" t="s">
        <v>214</v>
      </c>
      <c r="C195" s="5">
        <v>866.5</v>
      </c>
      <c r="D195" s="5">
        <v>0</v>
      </c>
      <c r="E195" s="5" t="s">
        <v>212</v>
      </c>
      <c r="F195" s="5" t="s">
        <v>215</v>
      </c>
    </row>
    <row r="196" spans="1:6" x14ac:dyDescent="0.25">
      <c r="A196" s="5">
        <v>193</v>
      </c>
      <c r="B196" s="5" t="s">
        <v>214</v>
      </c>
      <c r="C196" s="5">
        <v>41</v>
      </c>
      <c r="D196" s="5">
        <v>0</v>
      </c>
      <c r="E196" s="5" t="s">
        <v>212</v>
      </c>
      <c r="F196" s="5" t="s">
        <v>215</v>
      </c>
    </row>
    <row r="197" spans="1:6" x14ac:dyDescent="0.25">
      <c r="A197" s="5">
        <v>194</v>
      </c>
      <c r="B197" s="5" t="s">
        <v>214</v>
      </c>
      <c r="C197" s="5">
        <v>2079.6</v>
      </c>
      <c r="D197" s="5">
        <v>0</v>
      </c>
      <c r="E197" s="5" t="s">
        <v>212</v>
      </c>
      <c r="F197" s="5" t="s">
        <v>215</v>
      </c>
    </row>
    <row r="198" spans="1:6" x14ac:dyDescent="0.25">
      <c r="A198" s="5">
        <v>195</v>
      </c>
      <c r="B198" s="5" t="s">
        <v>214</v>
      </c>
      <c r="C198" s="5">
        <v>1524.53</v>
      </c>
      <c r="D198" s="5">
        <v>0</v>
      </c>
      <c r="E198" s="5" t="s">
        <v>212</v>
      </c>
      <c r="F198" s="5" t="s">
        <v>215</v>
      </c>
    </row>
    <row r="199" spans="1:6" x14ac:dyDescent="0.25">
      <c r="A199" s="5">
        <v>196</v>
      </c>
      <c r="B199" s="5" t="s">
        <v>214</v>
      </c>
      <c r="C199" s="5">
        <v>1261.68</v>
      </c>
      <c r="D199" s="5">
        <v>0</v>
      </c>
      <c r="E199" s="5" t="s">
        <v>212</v>
      </c>
      <c r="F199" s="5" t="s">
        <v>215</v>
      </c>
    </row>
    <row r="200" spans="1:6" x14ac:dyDescent="0.25">
      <c r="A200" s="5">
        <v>197</v>
      </c>
      <c r="B200" s="5" t="s">
        <v>214</v>
      </c>
      <c r="C200" s="5">
        <v>1646.35</v>
      </c>
      <c r="D200" s="5">
        <v>0</v>
      </c>
      <c r="E200" s="5" t="s">
        <v>212</v>
      </c>
      <c r="F200" s="5" t="s">
        <v>215</v>
      </c>
    </row>
    <row r="201" spans="1:6" x14ac:dyDescent="0.25">
      <c r="A201" s="5">
        <v>198</v>
      </c>
      <c r="B201" s="5" t="s">
        <v>214</v>
      </c>
      <c r="C201" s="5">
        <v>353.85</v>
      </c>
      <c r="D201" s="5">
        <v>0</v>
      </c>
      <c r="E201" s="5" t="s">
        <v>212</v>
      </c>
      <c r="F201" s="5" t="s">
        <v>215</v>
      </c>
    </row>
    <row r="202" spans="1:6" x14ac:dyDescent="0.25">
      <c r="A202" s="5">
        <v>199</v>
      </c>
      <c r="B202" s="5" t="s">
        <v>214</v>
      </c>
      <c r="C202" s="5">
        <v>2354.8000000000002</v>
      </c>
      <c r="D202" s="5">
        <v>0</v>
      </c>
      <c r="E202" s="5" t="s">
        <v>212</v>
      </c>
      <c r="F202" s="5" t="s">
        <v>215</v>
      </c>
    </row>
    <row r="203" spans="1:6" x14ac:dyDescent="0.25">
      <c r="A203" s="5">
        <v>200</v>
      </c>
      <c r="B203" s="5" t="s">
        <v>214</v>
      </c>
      <c r="C203" s="5">
        <v>2068.9499999999998</v>
      </c>
      <c r="D203" s="5">
        <v>0</v>
      </c>
      <c r="E203" s="5" t="s">
        <v>212</v>
      </c>
      <c r="F203" s="5" t="s">
        <v>215</v>
      </c>
    </row>
    <row r="204" spans="1:6" x14ac:dyDescent="0.25">
      <c r="A204" s="5">
        <v>201</v>
      </c>
      <c r="B204" s="5" t="s">
        <v>214</v>
      </c>
      <c r="C204" s="5">
        <v>68</v>
      </c>
      <c r="D204" s="5">
        <v>0</v>
      </c>
      <c r="E204" s="5" t="s">
        <v>212</v>
      </c>
      <c r="F204" s="5" t="s">
        <v>215</v>
      </c>
    </row>
    <row r="205" spans="1:6" x14ac:dyDescent="0.25">
      <c r="A205" s="5">
        <v>202</v>
      </c>
      <c r="B205" s="5" t="s">
        <v>214</v>
      </c>
      <c r="C205" s="5">
        <v>23</v>
      </c>
      <c r="D205" s="5">
        <v>0</v>
      </c>
      <c r="E205" s="5" t="s">
        <v>212</v>
      </c>
      <c r="F205" s="5" t="s">
        <v>215</v>
      </c>
    </row>
    <row r="206" spans="1:6" x14ac:dyDescent="0.25">
      <c r="A206" s="5">
        <v>203</v>
      </c>
      <c r="B206" s="5" t="s">
        <v>214</v>
      </c>
      <c r="C206" s="5">
        <v>1946.67</v>
      </c>
      <c r="D206" s="5">
        <v>0</v>
      </c>
      <c r="E206" s="5" t="s">
        <v>212</v>
      </c>
      <c r="F206" s="5" t="s">
        <v>215</v>
      </c>
    </row>
    <row r="207" spans="1:6" x14ac:dyDescent="0.25">
      <c r="A207" s="5">
        <v>204</v>
      </c>
      <c r="B207" s="5" t="s">
        <v>214</v>
      </c>
      <c r="C207" s="5">
        <v>1020.83</v>
      </c>
      <c r="D207" s="5">
        <v>0</v>
      </c>
      <c r="E207" s="5" t="s">
        <v>212</v>
      </c>
      <c r="F207" s="5" t="s">
        <v>215</v>
      </c>
    </row>
    <row r="208" spans="1:6" x14ac:dyDescent="0.25">
      <c r="A208" s="5">
        <v>205</v>
      </c>
      <c r="B208" s="5" t="s">
        <v>214</v>
      </c>
      <c r="C208" s="5">
        <v>54.5</v>
      </c>
      <c r="D208" s="5">
        <v>0</v>
      </c>
      <c r="E208" s="5" t="s">
        <v>212</v>
      </c>
      <c r="F208" s="5" t="s">
        <v>215</v>
      </c>
    </row>
    <row r="209" spans="1:6" x14ac:dyDescent="0.25">
      <c r="A209" s="5">
        <v>206</v>
      </c>
      <c r="B209" s="5" t="s">
        <v>214</v>
      </c>
      <c r="C209" s="5">
        <v>2120.6</v>
      </c>
      <c r="D209" s="5">
        <v>0</v>
      </c>
      <c r="E209" s="5" t="s">
        <v>212</v>
      </c>
      <c r="F209" s="5" t="s">
        <v>215</v>
      </c>
    </row>
    <row r="210" spans="1:6" x14ac:dyDescent="0.25">
      <c r="A210" s="5">
        <v>207</v>
      </c>
      <c r="B210" s="5" t="s">
        <v>214</v>
      </c>
      <c r="C210" s="5">
        <v>1039.8</v>
      </c>
      <c r="D210" s="5">
        <v>0</v>
      </c>
      <c r="E210" s="5" t="s">
        <v>212</v>
      </c>
      <c r="F210" s="5" t="s">
        <v>215</v>
      </c>
    </row>
    <row r="211" spans="1:6" x14ac:dyDescent="0.25">
      <c r="A211" s="5">
        <v>208</v>
      </c>
      <c r="B211" s="5" t="s">
        <v>214</v>
      </c>
      <c r="C211" s="5">
        <v>1020.83</v>
      </c>
      <c r="D211" s="5">
        <v>0</v>
      </c>
      <c r="E211" s="5" t="s">
        <v>212</v>
      </c>
      <c r="F211" s="5" t="s">
        <v>215</v>
      </c>
    </row>
    <row r="212" spans="1:6" x14ac:dyDescent="0.25">
      <c r="A212" s="5">
        <v>209</v>
      </c>
      <c r="B212" s="5" t="s">
        <v>214</v>
      </c>
      <c r="C212" s="5">
        <v>1559.7</v>
      </c>
      <c r="D212" s="5">
        <v>0</v>
      </c>
      <c r="E212" s="5" t="s">
        <v>212</v>
      </c>
      <c r="F212" s="5" t="s">
        <v>215</v>
      </c>
    </row>
    <row r="213" spans="1:6" x14ac:dyDescent="0.25">
      <c r="A213" s="5">
        <v>210</v>
      </c>
      <c r="B213" s="5" t="s">
        <v>214</v>
      </c>
      <c r="C213" s="5">
        <v>2079.6</v>
      </c>
      <c r="D213" s="5">
        <v>0</v>
      </c>
      <c r="E213" s="5" t="s">
        <v>212</v>
      </c>
      <c r="F213" s="5" t="s">
        <v>215</v>
      </c>
    </row>
    <row r="214" spans="1:6" x14ac:dyDescent="0.25">
      <c r="A214" s="5">
        <v>211</v>
      </c>
      <c r="B214" s="5" t="s">
        <v>214</v>
      </c>
      <c r="C214" s="5">
        <v>0</v>
      </c>
      <c r="D214" s="5">
        <v>0</v>
      </c>
      <c r="E214" s="5" t="s">
        <v>212</v>
      </c>
      <c r="F214" s="5" t="s">
        <v>215</v>
      </c>
    </row>
    <row r="215" spans="1:6" x14ac:dyDescent="0.25">
      <c r="A215" s="5">
        <v>212</v>
      </c>
      <c r="B215" s="5" t="s">
        <v>214</v>
      </c>
      <c r="C215" s="5">
        <v>1974.3</v>
      </c>
      <c r="D215" s="5">
        <v>0</v>
      </c>
      <c r="E215" s="5" t="s">
        <v>212</v>
      </c>
      <c r="F215" s="5" t="s">
        <v>215</v>
      </c>
    </row>
    <row r="216" spans="1:6" x14ac:dyDescent="0.25">
      <c r="A216" s="5">
        <v>213</v>
      </c>
      <c r="B216" s="5" t="s">
        <v>214</v>
      </c>
      <c r="C216" s="5">
        <v>2079.6</v>
      </c>
      <c r="D216" s="5">
        <v>0</v>
      </c>
      <c r="E216" s="5" t="s">
        <v>212</v>
      </c>
      <c r="F216" s="5" t="s">
        <v>215</v>
      </c>
    </row>
    <row r="217" spans="1:6" x14ac:dyDescent="0.25">
      <c r="A217" s="5">
        <v>214</v>
      </c>
      <c r="B217" s="5" t="s">
        <v>214</v>
      </c>
      <c r="C217" s="5">
        <v>2115.13</v>
      </c>
      <c r="D217" s="5">
        <v>0</v>
      </c>
      <c r="E217" s="5" t="s">
        <v>212</v>
      </c>
      <c r="F217" s="5" t="s">
        <v>215</v>
      </c>
    </row>
    <row r="218" spans="1:6" x14ac:dyDescent="0.25">
      <c r="A218" s="5">
        <v>215</v>
      </c>
      <c r="B218" s="5" t="s">
        <v>214</v>
      </c>
      <c r="C218" s="5">
        <v>41</v>
      </c>
      <c r="D218" s="5">
        <v>0</v>
      </c>
      <c r="E218" s="5" t="s">
        <v>212</v>
      </c>
      <c r="F218" s="5" t="s">
        <v>215</v>
      </c>
    </row>
    <row r="219" spans="1:6" x14ac:dyDescent="0.25">
      <c r="A219" s="5">
        <v>216</v>
      </c>
      <c r="B219" s="5" t="s">
        <v>214</v>
      </c>
      <c r="C219" s="5">
        <v>515.4</v>
      </c>
      <c r="D219" s="5">
        <v>0</v>
      </c>
      <c r="E219" s="5" t="s">
        <v>212</v>
      </c>
      <c r="F219" s="5" t="s">
        <v>215</v>
      </c>
    </row>
    <row r="220" spans="1:6" x14ac:dyDescent="0.25">
      <c r="A220" s="5">
        <v>217</v>
      </c>
      <c r="B220" s="5" t="s">
        <v>214</v>
      </c>
      <c r="C220" s="5">
        <v>68</v>
      </c>
      <c r="D220" s="5">
        <v>0</v>
      </c>
      <c r="E220" s="5" t="s">
        <v>212</v>
      </c>
      <c r="F220" s="5" t="s">
        <v>215</v>
      </c>
    </row>
    <row r="221" spans="1:6" x14ac:dyDescent="0.25">
      <c r="A221" s="5">
        <v>218</v>
      </c>
      <c r="B221" s="5" t="s">
        <v>214</v>
      </c>
      <c r="C221" s="5">
        <v>783.7</v>
      </c>
      <c r="D221" s="5">
        <v>0</v>
      </c>
      <c r="E221" s="5" t="s">
        <v>212</v>
      </c>
      <c r="F221" s="5" t="s">
        <v>215</v>
      </c>
    </row>
    <row r="222" spans="1:6" x14ac:dyDescent="0.25">
      <c r="A222" s="5">
        <v>219</v>
      </c>
      <c r="B222" s="5" t="s">
        <v>214</v>
      </c>
      <c r="C222" s="5">
        <v>68</v>
      </c>
      <c r="D222" s="5">
        <v>0</v>
      </c>
      <c r="E222" s="5" t="s">
        <v>212</v>
      </c>
      <c r="F222" s="5" t="s">
        <v>215</v>
      </c>
    </row>
    <row r="223" spans="1:6" x14ac:dyDescent="0.25">
      <c r="A223" s="5">
        <v>220</v>
      </c>
      <c r="B223" s="5" t="s">
        <v>214</v>
      </c>
      <c r="C223" s="5">
        <v>1580.4</v>
      </c>
      <c r="D223" s="5">
        <v>0</v>
      </c>
      <c r="E223" s="5" t="s">
        <v>212</v>
      </c>
      <c r="F223" s="5" t="s">
        <v>215</v>
      </c>
    </row>
    <row r="224" spans="1:6" x14ac:dyDescent="0.25">
      <c r="A224" s="5">
        <v>221</v>
      </c>
      <c r="B224" s="5" t="s">
        <v>214</v>
      </c>
      <c r="C224" s="5">
        <v>1769.45</v>
      </c>
      <c r="D224" s="5">
        <v>0</v>
      </c>
      <c r="E224" s="5" t="s">
        <v>212</v>
      </c>
      <c r="F224" s="5" t="s">
        <v>215</v>
      </c>
    </row>
    <row r="225" spans="1:6" x14ac:dyDescent="0.25">
      <c r="A225" s="5">
        <v>222</v>
      </c>
      <c r="B225" s="5" t="s">
        <v>214</v>
      </c>
      <c r="C225" s="5">
        <v>2061.6</v>
      </c>
      <c r="D225" s="5">
        <v>0</v>
      </c>
      <c r="E225" s="5" t="s">
        <v>212</v>
      </c>
      <c r="F225" s="5" t="s">
        <v>215</v>
      </c>
    </row>
    <row r="226" spans="1:6" x14ac:dyDescent="0.25">
      <c r="A226" s="5">
        <v>223</v>
      </c>
      <c r="B226" s="5" t="s">
        <v>214</v>
      </c>
      <c r="C226" s="5">
        <v>68</v>
      </c>
      <c r="D226" s="5">
        <v>0</v>
      </c>
      <c r="E226" s="5" t="s">
        <v>212</v>
      </c>
      <c r="F226" s="5" t="s">
        <v>215</v>
      </c>
    </row>
    <row r="227" spans="1:6" x14ac:dyDescent="0.25">
      <c r="A227" s="5">
        <v>224</v>
      </c>
      <c r="B227" s="5" t="s">
        <v>214</v>
      </c>
      <c r="C227" s="5">
        <v>0</v>
      </c>
      <c r="D227" s="5">
        <v>0</v>
      </c>
      <c r="E227" s="5" t="s">
        <v>212</v>
      </c>
      <c r="F227" s="5" t="s">
        <v>215</v>
      </c>
    </row>
    <row r="228" spans="1:6" x14ac:dyDescent="0.25">
      <c r="A228" s="5">
        <v>225</v>
      </c>
      <c r="B228" s="5" t="s">
        <v>214</v>
      </c>
      <c r="C228" s="5">
        <v>429.5</v>
      </c>
      <c r="D228" s="5">
        <v>0</v>
      </c>
      <c r="E228" s="5" t="s">
        <v>212</v>
      </c>
      <c r="F228" s="5" t="s">
        <v>215</v>
      </c>
    </row>
    <row r="229" spans="1:6" x14ac:dyDescent="0.25">
      <c r="A229" s="5">
        <v>226</v>
      </c>
      <c r="B229" s="5" t="s">
        <v>214</v>
      </c>
      <c r="C229" s="5">
        <v>2336.6</v>
      </c>
      <c r="D229" s="5">
        <v>0</v>
      </c>
      <c r="E229" s="5" t="s">
        <v>212</v>
      </c>
      <c r="F229" s="5" t="s">
        <v>215</v>
      </c>
    </row>
    <row r="230" spans="1:6" x14ac:dyDescent="0.25">
      <c r="A230" s="5">
        <v>227</v>
      </c>
      <c r="B230" s="5" t="s">
        <v>214</v>
      </c>
      <c r="C230" s="5">
        <v>68</v>
      </c>
      <c r="D230" s="5">
        <v>0</v>
      </c>
      <c r="E230" s="5" t="s">
        <v>212</v>
      </c>
      <c r="F230" s="5" t="s">
        <v>215</v>
      </c>
    </row>
    <row r="231" spans="1:6" x14ac:dyDescent="0.25">
      <c r="A231" s="5">
        <v>228</v>
      </c>
      <c r="B231" s="5" t="s">
        <v>214</v>
      </c>
      <c r="C231" s="5">
        <v>2061.6</v>
      </c>
      <c r="D231" s="5">
        <v>0</v>
      </c>
      <c r="E231" s="5" t="s">
        <v>212</v>
      </c>
      <c r="F231" s="5" t="s">
        <v>215</v>
      </c>
    </row>
    <row r="232" spans="1:6" x14ac:dyDescent="0.25">
      <c r="A232" s="5">
        <v>229</v>
      </c>
      <c r="B232" s="5" t="s">
        <v>214</v>
      </c>
      <c r="C232" s="5">
        <v>1296.83</v>
      </c>
      <c r="D232" s="5">
        <v>0</v>
      </c>
      <c r="E232" s="5" t="s">
        <v>212</v>
      </c>
      <c r="F232" s="5" t="s">
        <v>215</v>
      </c>
    </row>
    <row r="233" spans="1:6" x14ac:dyDescent="0.25">
      <c r="A233" s="5">
        <v>230</v>
      </c>
      <c r="B233" s="5" t="s">
        <v>214</v>
      </c>
      <c r="C233" s="5">
        <v>1296.83</v>
      </c>
      <c r="D233" s="5">
        <v>0</v>
      </c>
      <c r="E233" s="5" t="s">
        <v>212</v>
      </c>
      <c r="F233" s="5" t="s">
        <v>215</v>
      </c>
    </row>
    <row r="234" spans="1:6" x14ac:dyDescent="0.25">
      <c r="A234" s="5">
        <v>231</v>
      </c>
      <c r="B234" s="5" t="s">
        <v>214</v>
      </c>
      <c r="C234" s="5">
        <v>0</v>
      </c>
      <c r="D234" s="5">
        <v>0</v>
      </c>
      <c r="E234" s="5" t="s">
        <v>212</v>
      </c>
      <c r="F234" s="5" t="s">
        <v>215</v>
      </c>
    </row>
    <row r="235" spans="1:6" x14ac:dyDescent="0.25">
      <c r="A235" s="5">
        <v>232</v>
      </c>
      <c r="B235" s="5" t="s">
        <v>214</v>
      </c>
      <c r="C235" s="5">
        <v>1296.83</v>
      </c>
      <c r="D235" s="5">
        <v>0</v>
      </c>
      <c r="E235" s="5" t="s">
        <v>212</v>
      </c>
      <c r="F235" s="5" t="s">
        <v>215</v>
      </c>
    </row>
    <row r="236" spans="1:6" x14ac:dyDescent="0.25">
      <c r="A236" s="5">
        <v>233</v>
      </c>
      <c r="B236" s="5" t="s">
        <v>214</v>
      </c>
      <c r="C236" s="5">
        <v>1013.25</v>
      </c>
      <c r="D236" s="5">
        <v>0</v>
      </c>
      <c r="E236" s="5" t="s">
        <v>212</v>
      </c>
      <c r="F236" s="5" t="s">
        <v>215</v>
      </c>
    </row>
    <row r="237" spans="1:6" x14ac:dyDescent="0.25">
      <c r="A237" s="5">
        <v>234</v>
      </c>
      <c r="B237" s="5" t="s">
        <v>214</v>
      </c>
      <c r="C237" s="5">
        <v>1202.3</v>
      </c>
      <c r="D237" s="5">
        <v>0</v>
      </c>
      <c r="E237" s="5" t="s">
        <v>212</v>
      </c>
      <c r="F237" s="5" t="s">
        <v>215</v>
      </c>
    </row>
    <row r="238" spans="1:6" x14ac:dyDescent="0.25">
      <c r="A238" s="5">
        <v>235</v>
      </c>
      <c r="B238" s="5" t="s">
        <v>214</v>
      </c>
      <c r="C238" s="5">
        <v>3470.8999999999996</v>
      </c>
      <c r="D238" s="5">
        <v>0</v>
      </c>
      <c r="E238" s="5" t="s">
        <v>212</v>
      </c>
      <c r="F238" s="5" t="s">
        <v>215</v>
      </c>
    </row>
    <row r="239" spans="1:6" x14ac:dyDescent="0.25">
      <c r="A239" s="5">
        <v>236</v>
      </c>
      <c r="B239" s="5" t="s">
        <v>214</v>
      </c>
      <c r="C239" s="5">
        <v>68</v>
      </c>
      <c r="D239" s="5">
        <v>0</v>
      </c>
      <c r="E239" s="5" t="s">
        <v>212</v>
      </c>
      <c r="F239" s="5" t="s">
        <v>215</v>
      </c>
    </row>
    <row r="240" spans="1:6" x14ac:dyDescent="0.25">
      <c r="A240" s="5">
        <v>237</v>
      </c>
      <c r="B240" s="5" t="s">
        <v>214</v>
      </c>
      <c r="C240" s="5">
        <v>68</v>
      </c>
      <c r="D240" s="5">
        <v>0</v>
      </c>
      <c r="E240" s="5" t="s">
        <v>212</v>
      </c>
      <c r="F240" s="5" t="s">
        <v>215</v>
      </c>
    </row>
    <row r="241" spans="1:6" x14ac:dyDescent="0.25">
      <c r="A241" s="5">
        <v>238</v>
      </c>
      <c r="B241" s="5" t="s">
        <v>214</v>
      </c>
      <c r="C241" s="5">
        <v>540.63</v>
      </c>
      <c r="D241" s="5">
        <v>0</v>
      </c>
      <c r="E241" s="5" t="s">
        <v>212</v>
      </c>
      <c r="F241" s="5" t="s">
        <v>215</v>
      </c>
    </row>
    <row r="242" spans="1:6" x14ac:dyDescent="0.25">
      <c r="A242" s="5">
        <v>239</v>
      </c>
      <c r="B242" s="5" t="s">
        <v>214</v>
      </c>
      <c r="C242" s="5">
        <v>68</v>
      </c>
      <c r="D242" s="5">
        <v>0</v>
      </c>
      <c r="E242" s="5" t="s">
        <v>212</v>
      </c>
      <c r="F242" s="5" t="s">
        <v>215</v>
      </c>
    </row>
    <row r="243" spans="1:6" x14ac:dyDescent="0.25">
      <c r="A243" s="5">
        <v>240</v>
      </c>
      <c r="B243" s="5" t="s">
        <v>214</v>
      </c>
      <c r="C243" s="5">
        <v>68</v>
      </c>
      <c r="D243" s="5">
        <v>0</v>
      </c>
      <c r="E243" s="5" t="s">
        <v>212</v>
      </c>
      <c r="F243" s="5" t="s">
        <v>215</v>
      </c>
    </row>
    <row r="244" spans="1:6" x14ac:dyDescent="0.25">
      <c r="A244" s="5">
        <v>241</v>
      </c>
      <c r="B244" s="5" t="s">
        <v>214</v>
      </c>
      <c r="C244" s="5">
        <v>0</v>
      </c>
      <c r="D244" s="5">
        <v>0</v>
      </c>
      <c r="E244" s="5" t="s">
        <v>212</v>
      </c>
      <c r="F244" s="5" t="s">
        <v>215</v>
      </c>
    </row>
    <row r="245" spans="1:6" x14ac:dyDescent="0.25">
      <c r="A245" s="5">
        <v>242</v>
      </c>
      <c r="B245" s="5" t="s">
        <v>214</v>
      </c>
      <c r="C245" s="5">
        <v>0</v>
      </c>
      <c r="D245" s="5">
        <v>0</v>
      </c>
      <c r="E245" s="5" t="s">
        <v>212</v>
      </c>
      <c r="F245" s="5" t="s">
        <v>215</v>
      </c>
    </row>
    <row r="246" spans="1:6" x14ac:dyDescent="0.25">
      <c r="A246" s="5">
        <v>243</v>
      </c>
      <c r="B246" s="5" t="s">
        <v>214</v>
      </c>
      <c r="C246" s="5">
        <v>1202.3</v>
      </c>
      <c r="D246" s="5">
        <v>0</v>
      </c>
      <c r="E246" s="5" t="s">
        <v>212</v>
      </c>
      <c r="F246" s="5" t="s">
        <v>215</v>
      </c>
    </row>
    <row r="247" spans="1:6" x14ac:dyDescent="0.25">
      <c r="A247" s="5">
        <v>244</v>
      </c>
      <c r="B247" s="5" t="s">
        <v>214</v>
      </c>
      <c r="C247" s="5">
        <v>0</v>
      </c>
      <c r="D247" s="5">
        <v>0</v>
      </c>
      <c r="E247" s="5" t="s">
        <v>212</v>
      </c>
      <c r="F247" s="5" t="s">
        <v>215</v>
      </c>
    </row>
    <row r="248" spans="1:6" x14ac:dyDescent="0.25">
      <c r="A248" s="5">
        <v>245</v>
      </c>
      <c r="B248" s="5" t="s">
        <v>214</v>
      </c>
      <c r="C248" s="5">
        <v>0</v>
      </c>
      <c r="D248" s="5">
        <v>0</v>
      </c>
      <c r="E248" s="5" t="s">
        <v>212</v>
      </c>
      <c r="F248" s="5" t="s">
        <v>215</v>
      </c>
    </row>
    <row r="249" spans="1:6" x14ac:dyDescent="0.25">
      <c r="A249" s="5">
        <v>246</v>
      </c>
      <c r="B249" s="5" t="s">
        <v>214</v>
      </c>
      <c r="C249" s="5">
        <v>243.55</v>
      </c>
      <c r="D249" s="5">
        <v>0</v>
      </c>
      <c r="E249" s="5" t="s">
        <v>212</v>
      </c>
      <c r="F249" s="5" t="s">
        <v>215</v>
      </c>
    </row>
    <row r="250" spans="1:6" x14ac:dyDescent="0.25">
      <c r="A250" s="5">
        <v>247</v>
      </c>
      <c r="B250" s="5" t="s">
        <v>214</v>
      </c>
      <c r="C250" s="5">
        <v>1850.48</v>
      </c>
      <c r="D250" s="5">
        <v>0</v>
      </c>
      <c r="E250" s="5" t="s">
        <v>212</v>
      </c>
      <c r="F250" s="5" t="s">
        <v>215</v>
      </c>
    </row>
    <row r="251" spans="1:6" x14ac:dyDescent="0.25">
      <c r="A251" s="5">
        <v>248</v>
      </c>
      <c r="B251" s="5" t="s">
        <v>214</v>
      </c>
      <c r="C251" s="5">
        <v>68</v>
      </c>
      <c r="D251" s="5">
        <v>0</v>
      </c>
      <c r="E251" s="5" t="s">
        <v>212</v>
      </c>
      <c r="F251" s="5" t="s">
        <v>215</v>
      </c>
    </row>
    <row r="252" spans="1:6" x14ac:dyDescent="0.25">
      <c r="A252" s="5">
        <v>249</v>
      </c>
      <c r="B252" s="5" t="s">
        <v>214</v>
      </c>
      <c r="C252" s="5">
        <v>68</v>
      </c>
      <c r="D252" s="5">
        <v>0</v>
      </c>
      <c r="E252" s="5" t="s">
        <v>212</v>
      </c>
      <c r="F252" s="5" t="s">
        <v>215</v>
      </c>
    </row>
    <row r="253" spans="1:6" x14ac:dyDescent="0.25">
      <c r="A253" s="5">
        <v>250</v>
      </c>
      <c r="B253" s="5" t="s">
        <v>214</v>
      </c>
      <c r="C253" s="5">
        <v>68</v>
      </c>
      <c r="D253" s="5">
        <v>0</v>
      </c>
      <c r="E253" s="5" t="s">
        <v>212</v>
      </c>
      <c r="F253" s="5" t="s">
        <v>215</v>
      </c>
    </row>
    <row r="254" spans="1:6" x14ac:dyDescent="0.25">
      <c r="A254" s="5">
        <v>251</v>
      </c>
      <c r="B254" s="5" t="s">
        <v>214</v>
      </c>
      <c r="C254" s="5">
        <v>68</v>
      </c>
      <c r="D254" s="5">
        <v>0</v>
      </c>
      <c r="E254" s="5" t="s">
        <v>212</v>
      </c>
      <c r="F254" s="5" t="s">
        <v>215</v>
      </c>
    </row>
    <row r="255" spans="1:6" x14ac:dyDescent="0.25">
      <c r="A255" s="5">
        <v>252</v>
      </c>
      <c r="B255" s="5" t="s">
        <v>214</v>
      </c>
      <c r="C255" s="5">
        <v>0</v>
      </c>
      <c r="D255" s="5">
        <v>0</v>
      </c>
      <c r="E255" s="5" t="s">
        <v>212</v>
      </c>
      <c r="F255" s="5" t="s">
        <v>215</v>
      </c>
    </row>
    <row r="256" spans="1:6" x14ac:dyDescent="0.25">
      <c r="A256" s="5">
        <v>253</v>
      </c>
      <c r="B256" s="5" t="s">
        <v>214</v>
      </c>
      <c r="C256" s="5">
        <v>27.5</v>
      </c>
      <c r="D256" s="5">
        <v>0</v>
      </c>
      <c r="E256" s="5" t="s">
        <v>212</v>
      </c>
      <c r="F256" s="5" t="s">
        <v>215</v>
      </c>
    </row>
    <row r="257" spans="1:6" x14ac:dyDescent="0.25">
      <c r="A257" s="5">
        <v>254</v>
      </c>
      <c r="B257" s="5" t="s">
        <v>214</v>
      </c>
      <c r="C257" s="5">
        <v>540.63</v>
      </c>
      <c r="D257" s="5">
        <v>0</v>
      </c>
      <c r="E257" s="5" t="s">
        <v>212</v>
      </c>
      <c r="F257" s="5" t="s">
        <v>215</v>
      </c>
    </row>
    <row r="258" spans="1:6" x14ac:dyDescent="0.25">
      <c r="A258" s="5">
        <v>255</v>
      </c>
      <c r="B258" s="5" t="s">
        <v>214</v>
      </c>
      <c r="C258" s="5">
        <v>2102.6</v>
      </c>
      <c r="D258" s="5">
        <v>0</v>
      </c>
      <c r="E258" s="5" t="s">
        <v>212</v>
      </c>
      <c r="F258" s="5" t="s">
        <v>215</v>
      </c>
    </row>
    <row r="259" spans="1:6" x14ac:dyDescent="0.25">
      <c r="A259" s="5">
        <v>256</v>
      </c>
      <c r="B259" s="5" t="s">
        <v>214</v>
      </c>
      <c r="C259" s="5">
        <v>41</v>
      </c>
      <c r="D259" s="5">
        <v>0</v>
      </c>
      <c r="E259" s="5" t="s">
        <v>212</v>
      </c>
      <c r="F259" s="5" t="s">
        <v>215</v>
      </c>
    </row>
    <row r="260" spans="1:6" x14ac:dyDescent="0.25">
      <c r="A260" s="5">
        <v>257</v>
      </c>
      <c r="B260" s="5" t="s">
        <v>214</v>
      </c>
      <c r="C260" s="5">
        <v>0</v>
      </c>
      <c r="D260" s="5">
        <v>0</v>
      </c>
      <c r="E260" s="5" t="s">
        <v>212</v>
      </c>
      <c r="F260" s="5" t="s">
        <v>215</v>
      </c>
    </row>
    <row r="261" spans="1:6" x14ac:dyDescent="0.25">
      <c r="A261" s="5">
        <v>258</v>
      </c>
      <c r="B261" s="5" t="s">
        <v>214</v>
      </c>
      <c r="C261" s="5">
        <v>0</v>
      </c>
      <c r="D261" s="5">
        <v>0</v>
      </c>
      <c r="E261" s="5" t="s">
        <v>212</v>
      </c>
      <c r="F261" s="5" t="s">
        <v>215</v>
      </c>
    </row>
    <row r="262" spans="1:6" x14ac:dyDescent="0.25">
      <c r="A262" s="5">
        <v>259</v>
      </c>
      <c r="B262" s="5" t="s">
        <v>214</v>
      </c>
      <c r="C262" s="5">
        <v>2085.4299999999998</v>
      </c>
      <c r="D262" s="5">
        <v>0</v>
      </c>
      <c r="E262" s="5" t="s">
        <v>212</v>
      </c>
      <c r="F262" s="5" t="s">
        <v>215</v>
      </c>
    </row>
    <row r="263" spans="1:6" x14ac:dyDescent="0.25">
      <c r="A263" s="5">
        <v>260</v>
      </c>
      <c r="B263" s="5" t="s">
        <v>214</v>
      </c>
      <c r="C263" s="5">
        <v>1266.17</v>
      </c>
      <c r="D263" s="5">
        <v>0</v>
      </c>
      <c r="E263" s="5" t="s">
        <v>212</v>
      </c>
      <c r="F263" s="5" t="s">
        <v>215</v>
      </c>
    </row>
    <row r="264" spans="1:6" x14ac:dyDescent="0.25">
      <c r="A264" s="5">
        <v>261</v>
      </c>
      <c r="B264" s="5" t="s">
        <v>214</v>
      </c>
      <c r="C264" s="5">
        <v>23</v>
      </c>
      <c r="D264" s="5">
        <v>0</v>
      </c>
      <c r="E264" s="5" t="s">
        <v>212</v>
      </c>
      <c r="F264" s="5" t="s">
        <v>215</v>
      </c>
    </row>
    <row r="265" spans="1:6" x14ac:dyDescent="0.25">
      <c r="A265" s="5">
        <v>262</v>
      </c>
      <c r="B265" s="5" t="s">
        <v>214</v>
      </c>
      <c r="C265" s="5">
        <v>68</v>
      </c>
      <c r="D265" s="5">
        <v>0</v>
      </c>
      <c r="E265" s="5" t="s">
        <v>212</v>
      </c>
      <c r="F265" s="5" t="s">
        <v>215</v>
      </c>
    </row>
    <row r="266" spans="1:6" x14ac:dyDescent="0.25">
      <c r="A266" s="5">
        <v>263</v>
      </c>
      <c r="B266" s="5" t="s">
        <v>214</v>
      </c>
      <c r="C266" s="5">
        <v>68</v>
      </c>
      <c r="D266" s="5">
        <v>0</v>
      </c>
      <c r="E266" s="5" t="s">
        <v>212</v>
      </c>
      <c r="F266" s="5" t="s">
        <v>215</v>
      </c>
    </row>
    <row r="267" spans="1:6" x14ac:dyDescent="0.25">
      <c r="A267" s="5">
        <v>264</v>
      </c>
      <c r="B267" s="5" t="s">
        <v>214</v>
      </c>
      <c r="C267" s="5">
        <v>1002.3</v>
      </c>
      <c r="D267" s="5">
        <v>0</v>
      </c>
      <c r="E267" s="5" t="s">
        <v>212</v>
      </c>
      <c r="F267" s="5" t="s">
        <v>215</v>
      </c>
    </row>
    <row r="268" spans="1:6" x14ac:dyDescent="0.25">
      <c r="A268" s="5">
        <v>265</v>
      </c>
      <c r="B268" s="5" t="s">
        <v>214</v>
      </c>
      <c r="C268" s="5">
        <v>68</v>
      </c>
      <c r="D268" s="5">
        <v>0</v>
      </c>
      <c r="E268" s="5" t="s">
        <v>212</v>
      </c>
      <c r="F268" s="5" t="s">
        <v>215</v>
      </c>
    </row>
    <row r="269" spans="1:6" x14ac:dyDescent="0.25">
      <c r="A269" s="5">
        <v>266</v>
      </c>
      <c r="B269" s="5" t="s">
        <v>214</v>
      </c>
      <c r="C269" s="5">
        <v>2280</v>
      </c>
      <c r="D269" s="5">
        <v>0</v>
      </c>
      <c r="E269" s="5" t="s">
        <v>212</v>
      </c>
      <c r="F269" s="5" t="s">
        <v>215</v>
      </c>
    </row>
    <row r="270" spans="1:6" x14ac:dyDescent="0.25">
      <c r="A270" s="5">
        <v>267</v>
      </c>
      <c r="B270" s="5" t="s">
        <v>214</v>
      </c>
      <c r="C270" s="5">
        <v>1450.5</v>
      </c>
      <c r="D270" s="5">
        <v>0</v>
      </c>
      <c r="E270" s="5" t="s">
        <v>212</v>
      </c>
      <c r="F270" s="5" t="s">
        <v>215</v>
      </c>
    </row>
    <row r="271" spans="1:6" x14ac:dyDescent="0.25">
      <c r="A271" s="5">
        <v>268</v>
      </c>
      <c r="B271" s="5" t="s">
        <v>214</v>
      </c>
      <c r="C271" s="5">
        <v>1358.33</v>
      </c>
      <c r="D271" s="5">
        <v>0</v>
      </c>
      <c r="E271" s="5" t="s">
        <v>212</v>
      </c>
      <c r="F271" s="5" t="s">
        <v>215</v>
      </c>
    </row>
    <row r="272" spans="1:6" x14ac:dyDescent="0.25">
      <c r="A272" s="5">
        <v>269</v>
      </c>
      <c r="B272" s="5" t="s">
        <v>214</v>
      </c>
      <c r="C272" s="5">
        <v>621</v>
      </c>
      <c r="D272" s="5">
        <v>0</v>
      </c>
      <c r="E272" s="5" t="s">
        <v>212</v>
      </c>
      <c r="F272" s="5" t="s">
        <v>215</v>
      </c>
    </row>
    <row r="273" spans="1:6" x14ac:dyDescent="0.25">
      <c r="A273" s="5">
        <v>270</v>
      </c>
      <c r="B273" s="5" t="s">
        <v>214</v>
      </c>
      <c r="C273" s="5">
        <v>1819.17</v>
      </c>
      <c r="D273" s="5">
        <v>0</v>
      </c>
      <c r="E273" s="5" t="s">
        <v>212</v>
      </c>
      <c r="F273" s="5" t="s">
        <v>215</v>
      </c>
    </row>
    <row r="274" spans="1:6" x14ac:dyDescent="0.25">
      <c r="A274" s="5">
        <v>271</v>
      </c>
      <c r="B274" s="5" t="s">
        <v>214</v>
      </c>
      <c r="C274" s="5">
        <v>68</v>
      </c>
      <c r="D274" s="5">
        <v>0</v>
      </c>
      <c r="E274" s="5" t="s">
        <v>212</v>
      </c>
      <c r="F274" s="5" t="s">
        <v>215</v>
      </c>
    </row>
    <row r="275" spans="1:6" x14ac:dyDescent="0.25">
      <c r="A275" s="5">
        <v>272</v>
      </c>
      <c r="B275" s="5" t="s">
        <v>214</v>
      </c>
      <c r="C275" s="5">
        <v>1614.48</v>
      </c>
      <c r="D275" s="5">
        <v>0</v>
      </c>
      <c r="E275" s="5" t="s">
        <v>212</v>
      </c>
      <c r="F275" s="5" t="s">
        <v>215</v>
      </c>
    </row>
    <row r="276" spans="1:6" x14ac:dyDescent="0.25">
      <c r="A276" s="5">
        <v>273</v>
      </c>
      <c r="B276" s="5" t="s">
        <v>214</v>
      </c>
      <c r="C276" s="5">
        <v>0</v>
      </c>
      <c r="D276" s="5">
        <v>0</v>
      </c>
      <c r="E276" s="5" t="s">
        <v>212</v>
      </c>
      <c r="F276" s="5" t="s">
        <v>215</v>
      </c>
    </row>
    <row r="277" spans="1:6" x14ac:dyDescent="0.25">
      <c r="A277" s="5">
        <v>274</v>
      </c>
      <c r="B277" s="5" t="s">
        <v>214</v>
      </c>
      <c r="C277" s="5">
        <v>1837.55</v>
      </c>
      <c r="D277" s="5">
        <v>0</v>
      </c>
      <c r="E277" s="5" t="s">
        <v>212</v>
      </c>
      <c r="F277" s="5" t="s">
        <v>215</v>
      </c>
    </row>
    <row r="278" spans="1:6" x14ac:dyDescent="0.25">
      <c r="A278" s="5">
        <v>275</v>
      </c>
      <c r="B278" s="5" t="s">
        <v>214</v>
      </c>
      <c r="C278" s="5">
        <v>1727</v>
      </c>
      <c r="D278" s="5">
        <v>0</v>
      </c>
      <c r="E278" s="5" t="s">
        <v>212</v>
      </c>
      <c r="F278" s="5" t="s">
        <v>215</v>
      </c>
    </row>
    <row r="279" spans="1:6" x14ac:dyDescent="0.25">
      <c r="A279" s="5">
        <v>276</v>
      </c>
      <c r="B279" s="5" t="s">
        <v>214</v>
      </c>
      <c r="C279" s="5">
        <v>68</v>
      </c>
      <c r="D279" s="5">
        <v>0</v>
      </c>
      <c r="E279" s="5" t="s">
        <v>212</v>
      </c>
      <c r="F279" s="5" t="s">
        <v>215</v>
      </c>
    </row>
    <row r="280" spans="1:6" x14ac:dyDescent="0.25">
      <c r="A280" s="5">
        <v>277</v>
      </c>
      <c r="B280" s="5" t="s">
        <v>214</v>
      </c>
      <c r="C280" s="5">
        <v>68</v>
      </c>
      <c r="D280" s="5">
        <v>0</v>
      </c>
      <c r="E280" s="5" t="s">
        <v>212</v>
      </c>
      <c r="F280" s="5" t="s">
        <v>215</v>
      </c>
    </row>
    <row r="281" spans="1:6" x14ac:dyDescent="0.25">
      <c r="A281" s="5">
        <v>278</v>
      </c>
      <c r="B281" s="5" t="s">
        <v>214</v>
      </c>
      <c r="C281" s="5">
        <v>2027.6</v>
      </c>
      <c r="D281" s="5">
        <v>0</v>
      </c>
      <c r="E281" s="5" t="s">
        <v>212</v>
      </c>
      <c r="F281" s="5" t="s">
        <v>215</v>
      </c>
    </row>
    <row r="282" spans="1:6" x14ac:dyDescent="0.25">
      <c r="A282" s="5">
        <v>279</v>
      </c>
      <c r="B282" s="5" t="s">
        <v>214</v>
      </c>
      <c r="C282" s="5">
        <v>989.67</v>
      </c>
      <c r="D282" s="5">
        <v>0</v>
      </c>
      <c r="E282" s="5" t="s">
        <v>212</v>
      </c>
      <c r="F282" s="5" t="s">
        <v>215</v>
      </c>
    </row>
    <row r="283" spans="1:6" x14ac:dyDescent="0.25">
      <c r="A283" s="5">
        <v>280</v>
      </c>
      <c r="B283" s="5" t="s">
        <v>214</v>
      </c>
      <c r="C283" s="5">
        <v>1754.03</v>
      </c>
      <c r="D283" s="5">
        <v>0</v>
      </c>
      <c r="E283" s="5" t="s">
        <v>212</v>
      </c>
      <c r="F283" s="5" t="s">
        <v>215</v>
      </c>
    </row>
    <row r="284" spans="1:6" x14ac:dyDescent="0.25">
      <c r="A284" s="5">
        <v>281</v>
      </c>
      <c r="B284" s="5" t="s">
        <v>214</v>
      </c>
      <c r="C284" s="5">
        <v>0</v>
      </c>
      <c r="D284" s="5">
        <v>0</v>
      </c>
      <c r="E284" s="5" t="s">
        <v>212</v>
      </c>
      <c r="F284" s="5" t="s">
        <v>215</v>
      </c>
    </row>
    <row r="285" spans="1:6" x14ac:dyDescent="0.25">
      <c r="A285" s="5">
        <v>282</v>
      </c>
      <c r="B285" s="5" t="s">
        <v>214</v>
      </c>
      <c r="C285" s="5">
        <v>1108.83</v>
      </c>
      <c r="D285" s="5">
        <v>0</v>
      </c>
      <c r="E285" s="5" t="s">
        <v>212</v>
      </c>
      <c r="F285" s="5" t="s">
        <v>215</v>
      </c>
    </row>
    <row r="286" spans="1:6" x14ac:dyDescent="0.25">
      <c r="A286" s="5">
        <v>283</v>
      </c>
      <c r="B286" s="5" t="s">
        <v>214</v>
      </c>
      <c r="C286" s="5">
        <v>889.75</v>
      </c>
      <c r="D286" s="5">
        <v>0</v>
      </c>
      <c r="E286" s="5" t="s">
        <v>212</v>
      </c>
      <c r="F286" s="5" t="s">
        <v>215</v>
      </c>
    </row>
    <row r="287" spans="1:6" x14ac:dyDescent="0.25">
      <c r="A287" s="5">
        <v>284</v>
      </c>
      <c r="B287" s="5" t="s">
        <v>214</v>
      </c>
      <c r="C287" s="5">
        <v>2027.6</v>
      </c>
      <c r="D287" s="5">
        <v>0</v>
      </c>
      <c r="E287" s="5" t="s">
        <v>212</v>
      </c>
      <c r="F287" s="5" t="s">
        <v>215</v>
      </c>
    </row>
    <row r="288" spans="1:6" x14ac:dyDescent="0.25">
      <c r="A288" s="5">
        <v>285</v>
      </c>
      <c r="B288" s="5" t="s">
        <v>214</v>
      </c>
      <c r="C288" s="5">
        <v>2063.5299999999997</v>
      </c>
      <c r="D288" s="5">
        <v>0</v>
      </c>
      <c r="E288" s="5" t="s">
        <v>212</v>
      </c>
      <c r="F288" s="5" t="s">
        <v>215</v>
      </c>
    </row>
    <row r="289" spans="1:6" x14ac:dyDescent="0.25">
      <c r="A289" s="5">
        <v>286</v>
      </c>
      <c r="B289" s="5" t="s">
        <v>214</v>
      </c>
      <c r="C289" s="5">
        <v>1920.57</v>
      </c>
      <c r="D289" s="5">
        <v>0</v>
      </c>
      <c r="E289" s="5" t="s">
        <v>212</v>
      </c>
      <c r="F289" s="5" t="s">
        <v>215</v>
      </c>
    </row>
    <row r="290" spans="1:6" x14ac:dyDescent="0.25">
      <c r="A290" s="5">
        <v>287</v>
      </c>
      <c r="B290" s="5" t="s">
        <v>214</v>
      </c>
      <c r="C290" s="5">
        <v>68</v>
      </c>
      <c r="D290" s="5">
        <v>0</v>
      </c>
      <c r="E290" s="5" t="s">
        <v>212</v>
      </c>
      <c r="F290" s="5" t="s">
        <v>215</v>
      </c>
    </row>
    <row r="291" spans="1:6" x14ac:dyDescent="0.25">
      <c r="A291" s="5">
        <v>288</v>
      </c>
      <c r="B291" s="5" t="s">
        <v>214</v>
      </c>
      <c r="C291" s="5">
        <v>68</v>
      </c>
      <c r="D291" s="5">
        <v>0</v>
      </c>
      <c r="E291" s="5" t="s">
        <v>212</v>
      </c>
      <c r="F291" s="5" t="s">
        <v>215</v>
      </c>
    </row>
    <row r="292" spans="1:6" x14ac:dyDescent="0.25">
      <c r="A292" s="5">
        <v>289</v>
      </c>
      <c r="B292" s="5" t="s">
        <v>214</v>
      </c>
      <c r="C292" s="5">
        <v>745.77</v>
      </c>
      <c r="D292" s="5">
        <v>0</v>
      </c>
      <c r="E292" s="5" t="s">
        <v>212</v>
      </c>
      <c r="F292" s="5" t="s">
        <v>215</v>
      </c>
    </row>
    <row r="293" spans="1:6" x14ac:dyDescent="0.25">
      <c r="A293" s="5">
        <v>290</v>
      </c>
      <c r="B293" s="5" t="s">
        <v>214</v>
      </c>
      <c r="C293" s="5">
        <v>27.5</v>
      </c>
      <c r="D293" s="5">
        <v>0</v>
      </c>
      <c r="E293" s="5" t="s">
        <v>212</v>
      </c>
      <c r="F293" s="5" t="s">
        <v>215</v>
      </c>
    </row>
    <row r="294" spans="1:6" x14ac:dyDescent="0.25">
      <c r="A294" s="5">
        <v>291</v>
      </c>
      <c r="B294" s="5" t="s">
        <v>214</v>
      </c>
      <c r="C294" s="5">
        <v>1271.5</v>
      </c>
      <c r="D294" s="5">
        <v>0</v>
      </c>
      <c r="E294" s="5" t="s">
        <v>212</v>
      </c>
      <c r="F294" s="5" t="s">
        <v>215</v>
      </c>
    </row>
    <row r="295" spans="1:6" x14ac:dyDescent="0.25">
      <c r="A295" s="5">
        <v>292</v>
      </c>
      <c r="B295" s="5" t="s">
        <v>214</v>
      </c>
      <c r="C295" s="5">
        <v>1324.97</v>
      </c>
      <c r="D295" s="5">
        <v>0</v>
      </c>
      <c r="E295" s="5" t="s">
        <v>212</v>
      </c>
      <c r="F295" s="5" t="s">
        <v>215</v>
      </c>
    </row>
    <row r="296" spans="1:6" x14ac:dyDescent="0.25">
      <c r="A296" s="5">
        <v>293</v>
      </c>
      <c r="B296" s="5" t="s">
        <v>214</v>
      </c>
      <c r="C296" s="5">
        <v>1773.88</v>
      </c>
      <c r="D296" s="5">
        <v>0</v>
      </c>
      <c r="E296" s="5" t="s">
        <v>212</v>
      </c>
      <c r="F296" s="5" t="s">
        <v>215</v>
      </c>
    </row>
    <row r="297" spans="1:6" x14ac:dyDescent="0.25">
      <c r="A297" s="5">
        <v>294</v>
      </c>
      <c r="B297" s="5" t="s">
        <v>214</v>
      </c>
      <c r="C297" s="5">
        <v>0</v>
      </c>
      <c r="D297" s="5">
        <v>0</v>
      </c>
      <c r="E297" s="5" t="s">
        <v>212</v>
      </c>
      <c r="F297" s="5" t="s">
        <v>215</v>
      </c>
    </row>
    <row r="298" spans="1:6" x14ac:dyDescent="0.25">
      <c r="A298" s="5">
        <v>295</v>
      </c>
      <c r="B298" s="5" t="s">
        <v>214</v>
      </c>
      <c r="C298" s="5">
        <v>0</v>
      </c>
      <c r="D298" s="5">
        <v>0</v>
      </c>
      <c r="E298" s="5" t="s">
        <v>212</v>
      </c>
      <c r="F298" s="5" t="s">
        <v>215</v>
      </c>
    </row>
    <row r="299" spans="1:6" x14ac:dyDescent="0.25">
      <c r="A299" s="5">
        <v>296</v>
      </c>
      <c r="B299" s="5" t="s">
        <v>214</v>
      </c>
      <c r="C299" s="5">
        <v>0</v>
      </c>
      <c r="D299" s="5">
        <v>0</v>
      </c>
      <c r="E299" s="5" t="s">
        <v>212</v>
      </c>
      <c r="F299" s="5" t="s">
        <v>215</v>
      </c>
    </row>
    <row r="300" spans="1:6" x14ac:dyDescent="0.25">
      <c r="A300" s="5">
        <v>297</v>
      </c>
      <c r="B300" s="5" t="s">
        <v>214</v>
      </c>
      <c r="C300" s="5">
        <v>68</v>
      </c>
      <c r="D300" s="5">
        <v>0</v>
      </c>
      <c r="E300" s="5" t="s">
        <v>212</v>
      </c>
      <c r="F300" s="5" t="s">
        <v>215</v>
      </c>
    </row>
    <row r="301" spans="1:6" x14ac:dyDescent="0.25">
      <c r="A301" s="5">
        <v>298</v>
      </c>
      <c r="B301" s="5" t="s">
        <v>214</v>
      </c>
      <c r="C301" s="5">
        <v>1090.26</v>
      </c>
      <c r="D301" s="5">
        <v>0</v>
      </c>
      <c r="E301" s="5" t="s">
        <v>212</v>
      </c>
      <c r="F301" s="5" t="s">
        <v>215</v>
      </c>
    </row>
    <row r="302" spans="1:6" x14ac:dyDescent="0.25">
      <c r="A302" s="5">
        <v>299</v>
      </c>
      <c r="B302" s="5" t="s">
        <v>214</v>
      </c>
      <c r="C302" s="5">
        <v>386.63</v>
      </c>
      <c r="D302" s="5">
        <v>0</v>
      </c>
      <c r="E302" s="5" t="s">
        <v>212</v>
      </c>
      <c r="F302" s="5" t="s">
        <v>215</v>
      </c>
    </row>
    <row r="303" spans="1:6" x14ac:dyDescent="0.25">
      <c r="A303" s="5">
        <v>300</v>
      </c>
      <c r="B303" s="5" t="s">
        <v>214</v>
      </c>
      <c r="C303" s="5">
        <v>0</v>
      </c>
      <c r="D303" s="5">
        <v>0</v>
      </c>
      <c r="E303" s="5" t="s">
        <v>212</v>
      </c>
      <c r="F303" s="5" t="s">
        <v>215</v>
      </c>
    </row>
    <row r="304" spans="1:6" x14ac:dyDescent="0.25">
      <c r="A304" s="5">
        <v>301</v>
      </c>
      <c r="B304" s="5" t="s">
        <v>214</v>
      </c>
      <c r="C304" s="5">
        <v>1947.2</v>
      </c>
      <c r="D304" s="5">
        <v>0</v>
      </c>
      <c r="E304" s="5" t="s">
        <v>212</v>
      </c>
      <c r="F304" s="5" t="s">
        <v>215</v>
      </c>
    </row>
    <row r="305" spans="1:6" x14ac:dyDescent="0.25">
      <c r="A305" s="5">
        <v>302</v>
      </c>
      <c r="B305" s="5" t="s">
        <v>214</v>
      </c>
      <c r="C305" s="5">
        <v>405.67</v>
      </c>
      <c r="D305" s="5">
        <v>0</v>
      </c>
      <c r="E305" s="5" t="s">
        <v>212</v>
      </c>
      <c r="F305" s="5" t="s">
        <v>215</v>
      </c>
    </row>
    <row r="306" spans="1:6" x14ac:dyDescent="0.25">
      <c r="A306" s="5">
        <v>303</v>
      </c>
      <c r="B306" s="5" t="s">
        <v>214</v>
      </c>
      <c r="C306" s="5">
        <v>873.06999999999994</v>
      </c>
      <c r="D306" s="5">
        <v>0</v>
      </c>
      <c r="E306" s="5" t="s">
        <v>212</v>
      </c>
      <c r="F306" s="5" t="s">
        <v>215</v>
      </c>
    </row>
    <row r="307" spans="1:6" x14ac:dyDescent="0.25">
      <c r="A307" s="5">
        <v>304</v>
      </c>
      <c r="B307" s="5" t="s">
        <v>214</v>
      </c>
      <c r="C307" s="5">
        <v>0</v>
      </c>
      <c r="D307" s="5">
        <v>0</v>
      </c>
      <c r="E307" s="5" t="s">
        <v>212</v>
      </c>
      <c r="F307" s="5" t="s">
        <v>215</v>
      </c>
    </row>
    <row r="308" spans="1:6" x14ac:dyDescent="0.25">
      <c r="A308" s="5">
        <v>305</v>
      </c>
      <c r="B308" s="5" t="s">
        <v>214</v>
      </c>
      <c r="C308" s="5">
        <v>698.03</v>
      </c>
      <c r="D308" s="5">
        <v>0</v>
      </c>
      <c r="E308" s="5" t="s">
        <v>212</v>
      </c>
      <c r="F308" s="5" t="s">
        <v>215</v>
      </c>
    </row>
    <row r="309" spans="1:6" x14ac:dyDescent="0.25">
      <c r="A309" s="5">
        <v>306</v>
      </c>
      <c r="B309" s="5" t="s">
        <v>214</v>
      </c>
      <c r="C309" s="5">
        <v>0</v>
      </c>
      <c r="D309" s="5">
        <v>0</v>
      </c>
      <c r="E309" s="5" t="s">
        <v>212</v>
      </c>
      <c r="F309" s="5" t="s">
        <v>215</v>
      </c>
    </row>
    <row r="310" spans="1:6" x14ac:dyDescent="0.25">
      <c r="A310" s="5">
        <v>307</v>
      </c>
      <c r="B310" s="5" t="s">
        <v>214</v>
      </c>
      <c r="C310" s="5">
        <v>1105.75</v>
      </c>
      <c r="D310" s="5">
        <v>0</v>
      </c>
      <c r="E310" s="5" t="s">
        <v>212</v>
      </c>
      <c r="F310" s="5" t="s">
        <v>215</v>
      </c>
    </row>
    <row r="311" spans="1:6" x14ac:dyDescent="0.25">
      <c r="A311" s="5">
        <v>308</v>
      </c>
      <c r="B311" s="5" t="s">
        <v>214</v>
      </c>
      <c r="C311" s="5">
        <v>0</v>
      </c>
      <c r="D311" s="5">
        <v>0</v>
      </c>
      <c r="E311" s="5" t="s">
        <v>212</v>
      </c>
      <c r="F311" s="5" t="s">
        <v>215</v>
      </c>
    </row>
    <row r="312" spans="1:6" x14ac:dyDescent="0.25">
      <c r="A312" s="5">
        <v>309</v>
      </c>
      <c r="B312" s="5" t="s">
        <v>214</v>
      </c>
      <c r="C312" s="5">
        <v>1881.3300000000002</v>
      </c>
      <c r="D312" s="5">
        <v>0</v>
      </c>
      <c r="E312" s="5" t="s">
        <v>212</v>
      </c>
      <c r="F312" s="5" t="s">
        <v>215</v>
      </c>
    </row>
    <row r="313" spans="1:6" x14ac:dyDescent="0.25">
      <c r="A313" s="5">
        <v>310</v>
      </c>
      <c r="B313" s="5" t="s">
        <v>214</v>
      </c>
      <c r="C313" s="5">
        <v>23</v>
      </c>
      <c r="D313" s="5">
        <v>0</v>
      </c>
      <c r="E313" s="5" t="s">
        <v>212</v>
      </c>
      <c r="F313" s="5" t="s">
        <v>215</v>
      </c>
    </row>
    <row r="314" spans="1:6" x14ac:dyDescent="0.25">
      <c r="A314" s="5">
        <v>311</v>
      </c>
      <c r="B314" s="5" t="s">
        <v>214</v>
      </c>
      <c r="C314" s="5">
        <v>23</v>
      </c>
      <c r="D314" s="5">
        <v>0</v>
      </c>
      <c r="E314" s="5" t="s">
        <v>212</v>
      </c>
      <c r="F314" s="5" t="s">
        <v>215</v>
      </c>
    </row>
    <row r="315" spans="1:6" x14ac:dyDescent="0.25">
      <c r="A315" s="5">
        <v>312</v>
      </c>
      <c r="B315" s="5" t="s">
        <v>214</v>
      </c>
      <c r="C315" s="5">
        <v>27.5</v>
      </c>
      <c r="D315" s="5">
        <v>0</v>
      </c>
      <c r="E315" s="5" t="s">
        <v>212</v>
      </c>
      <c r="F315" s="5" t="s">
        <v>215</v>
      </c>
    </row>
    <row r="316" spans="1:6" x14ac:dyDescent="0.25">
      <c r="A316" s="5">
        <v>313</v>
      </c>
      <c r="B316" s="5" t="s">
        <v>214</v>
      </c>
      <c r="C316" s="5">
        <v>1423.55</v>
      </c>
      <c r="D316" s="5">
        <v>0</v>
      </c>
      <c r="E316" s="5" t="s">
        <v>212</v>
      </c>
      <c r="F316" s="5" t="s">
        <v>215</v>
      </c>
    </row>
    <row r="317" spans="1:6" x14ac:dyDescent="0.25">
      <c r="A317" s="5">
        <v>314</v>
      </c>
      <c r="B317" s="5" t="s">
        <v>214</v>
      </c>
      <c r="C317" s="5">
        <v>0</v>
      </c>
      <c r="D317" s="5">
        <v>0</v>
      </c>
      <c r="E317" s="5" t="s">
        <v>212</v>
      </c>
      <c r="F317" s="5" t="s">
        <v>215</v>
      </c>
    </row>
    <row r="318" spans="1:6" x14ac:dyDescent="0.25">
      <c r="A318" s="5">
        <v>315</v>
      </c>
      <c r="B318" s="5" t="s">
        <v>214</v>
      </c>
      <c r="C318" s="5">
        <v>1884.4</v>
      </c>
      <c r="D318" s="5">
        <v>0</v>
      </c>
      <c r="E318" s="5" t="s">
        <v>212</v>
      </c>
      <c r="F318" s="5" t="s">
        <v>215</v>
      </c>
    </row>
    <row r="319" spans="1:6" x14ac:dyDescent="0.25">
      <c r="A319" s="5">
        <v>316</v>
      </c>
      <c r="B319" s="5" t="s">
        <v>214</v>
      </c>
      <c r="C319" s="5">
        <v>1929.4</v>
      </c>
      <c r="D319" s="5">
        <v>0</v>
      </c>
      <c r="E319" s="5" t="s">
        <v>212</v>
      </c>
      <c r="F319" s="5" t="s">
        <v>215</v>
      </c>
    </row>
    <row r="320" spans="1:6" x14ac:dyDescent="0.25">
      <c r="A320" s="5">
        <v>317</v>
      </c>
      <c r="B320" s="5" t="s">
        <v>214</v>
      </c>
      <c r="C320" s="5">
        <v>716.97</v>
      </c>
      <c r="D320" s="5">
        <v>0</v>
      </c>
      <c r="E320" s="5" t="s">
        <v>212</v>
      </c>
      <c r="F320" s="5" t="s">
        <v>215</v>
      </c>
    </row>
    <row r="321" spans="1:6" x14ac:dyDescent="0.25">
      <c r="A321" s="5">
        <v>318</v>
      </c>
      <c r="B321" s="5" t="s">
        <v>214</v>
      </c>
      <c r="C321" s="5">
        <v>0</v>
      </c>
      <c r="D321" s="5">
        <v>0</v>
      </c>
      <c r="E321" s="5" t="s">
        <v>212</v>
      </c>
      <c r="F321" s="5" t="s">
        <v>215</v>
      </c>
    </row>
    <row r="322" spans="1:6" x14ac:dyDescent="0.25">
      <c r="A322" s="5">
        <v>319</v>
      </c>
      <c r="B322" s="5" t="s">
        <v>214</v>
      </c>
      <c r="C322" s="5">
        <v>1652.56</v>
      </c>
      <c r="D322" s="5">
        <v>0</v>
      </c>
      <c r="E322" s="5" t="s">
        <v>212</v>
      </c>
      <c r="F322" s="5" t="s">
        <v>215</v>
      </c>
    </row>
    <row r="323" spans="1:6" x14ac:dyDescent="0.25">
      <c r="A323" s="5">
        <v>320</v>
      </c>
      <c r="B323" s="5" t="s">
        <v>214</v>
      </c>
      <c r="C323" s="5">
        <v>930.7</v>
      </c>
      <c r="D323" s="5">
        <v>0</v>
      </c>
      <c r="E323" s="5" t="s">
        <v>212</v>
      </c>
      <c r="F323" s="5" t="s">
        <v>215</v>
      </c>
    </row>
    <row r="324" spans="1:6" x14ac:dyDescent="0.25">
      <c r="A324" s="5">
        <v>321</v>
      </c>
      <c r="B324" s="5" t="s">
        <v>214</v>
      </c>
      <c r="C324" s="5">
        <v>41</v>
      </c>
      <c r="D324" s="5">
        <v>0</v>
      </c>
      <c r="E324" s="5" t="s">
        <v>212</v>
      </c>
      <c r="F324" s="5" t="s">
        <v>215</v>
      </c>
    </row>
    <row r="325" spans="1:6" x14ac:dyDescent="0.25">
      <c r="A325" s="5">
        <v>322</v>
      </c>
      <c r="B325" s="5" t="s">
        <v>214</v>
      </c>
      <c r="C325" s="5">
        <v>27.5</v>
      </c>
      <c r="D325" s="5">
        <v>0</v>
      </c>
      <c r="E325" s="5" t="s">
        <v>212</v>
      </c>
      <c r="F325" s="5" t="s">
        <v>215</v>
      </c>
    </row>
    <row r="326" spans="1:6" x14ac:dyDescent="0.25">
      <c r="A326" s="5">
        <v>323</v>
      </c>
      <c r="B326" s="5" t="s">
        <v>214</v>
      </c>
      <c r="C326" s="5">
        <v>0</v>
      </c>
      <c r="D326" s="5">
        <v>0</v>
      </c>
      <c r="E326" s="5" t="s">
        <v>212</v>
      </c>
      <c r="F326" s="5" t="s">
        <v>215</v>
      </c>
    </row>
    <row r="327" spans="1:6" x14ac:dyDescent="0.25">
      <c r="A327" s="5">
        <v>324</v>
      </c>
      <c r="B327" s="5" t="s">
        <v>214</v>
      </c>
      <c r="C327" s="5">
        <v>0</v>
      </c>
      <c r="D327" s="5">
        <v>0</v>
      </c>
      <c r="E327" s="5" t="s">
        <v>212</v>
      </c>
      <c r="F327" s="5" t="s">
        <v>215</v>
      </c>
    </row>
    <row r="328" spans="1:6" x14ac:dyDescent="0.25">
      <c r="A328" s="5">
        <v>325</v>
      </c>
      <c r="B328" s="5" t="s">
        <v>214</v>
      </c>
      <c r="C328" s="5">
        <v>68</v>
      </c>
      <c r="D328" s="5">
        <v>0</v>
      </c>
      <c r="E328" s="5" t="s">
        <v>212</v>
      </c>
      <c r="F328" s="5" t="s">
        <v>215</v>
      </c>
    </row>
    <row r="329" spans="1:6" x14ac:dyDescent="0.25">
      <c r="A329" s="5">
        <v>326</v>
      </c>
      <c r="B329" s="5" t="s">
        <v>214</v>
      </c>
      <c r="C329" s="5">
        <v>27.5</v>
      </c>
      <c r="D329" s="5">
        <v>0</v>
      </c>
      <c r="E329" s="5" t="s">
        <v>212</v>
      </c>
      <c r="F329" s="5" t="s">
        <v>215</v>
      </c>
    </row>
    <row r="330" spans="1:6" x14ac:dyDescent="0.25">
      <c r="A330" s="5">
        <v>327</v>
      </c>
      <c r="B330" s="5" t="s">
        <v>214</v>
      </c>
      <c r="C330" s="5">
        <v>387.79</v>
      </c>
      <c r="D330" s="5">
        <v>0</v>
      </c>
      <c r="E330" s="5" t="s">
        <v>212</v>
      </c>
      <c r="F330" s="5" t="s">
        <v>215</v>
      </c>
    </row>
    <row r="331" spans="1:6" x14ac:dyDescent="0.25">
      <c r="A331" s="5">
        <v>328</v>
      </c>
      <c r="B331" s="5" t="s">
        <v>214</v>
      </c>
      <c r="C331" s="5">
        <v>0</v>
      </c>
      <c r="D331" s="5">
        <v>0</v>
      </c>
      <c r="E331" s="5" t="s">
        <v>212</v>
      </c>
      <c r="F331" s="5" t="s">
        <v>215</v>
      </c>
    </row>
    <row r="332" spans="1:6" x14ac:dyDescent="0.25">
      <c r="A332" s="5">
        <v>329</v>
      </c>
      <c r="B332" s="5" t="s">
        <v>214</v>
      </c>
      <c r="C332" s="5">
        <v>27.5</v>
      </c>
      <c r="D332" s="5">
        <v>0</v>
      </c>
      <c r="E332" s="5" t="s">
        <v>212</v>
      </c>
      <c r="F332" s="5" t="s">
        <v>215</v>
      </c>
    </row>
    <row r="333" spans="1:6" x14ac:dyDescent="0.25">
      <c r="A333" s="5">
        <v>330</v>
      </c>
      <c r="B333" s="5" t="s">
        <v>214</v>
      </c>
      <c r="C333" s="5">
        <v>0</v>
      </c>
      <c r="D333" s="5">
        <v>0</v>
      </c>
      <c r="E333" s="5" t="s">
        <v>212</v>
      </c>
      <c r="F333" s="5" t="s">
        <v>215</v>
      </c>
    </row>
    <row r="334" spans="1:6" x14ac:dyDescent="0.25">
      <c r="A334" s="5">
        <v>331</v>
      </c>
      <c r="B334" s="5" t="s">
        <v>214</v>
      </c>
      <c r="C334" s="5">
        <v>68</v>
      </c>
      <c r="D334" s="5">
        <v>0</v>
      </c>
      <c r="E334" s="5" t="s">
        <v>212</v>
      </c>
      <c r="F334" s="5" t="s">
        <v>215</v>
      </c>
    </row>
    <row r="335" spans="1:6" x14ac:dyDescent="0.25">
      <c r="A335" s="5">
        <v>332</v>
      </c>
      <c r="B335" s="5" t="s">
        <v>214</v>
      </c>
      <c r="C335" s="5">
        <v>0</v>
      </c>
      <c r="D335" s="5">
        <v>0</v>
      </c>
      <c r="E335" s="5" t="s">
        <v>212</v>
      </c>
      <c r="F335" s="5" t="s">
        <v>215</v>
      </c>
    </row>
    <row r="336" spans="1:6" x14ac:dyDescent="0.25">
      <c r="A336" s="5">
        <v>333</v>
      </c>
      <c r="B336" s="5" t="s">
        <v>214</v>
      </c>
      <c r="C336" s="5">
        <v>27.5</v>
      </c>
      <c r="D336" s="5">
        <v>0</v>
      </c>
      <c r="E336" s="5" t="s">
        <v>212</v>
      </c>
      <c r="F336" s="5" t="s">
        <v>215</v>
      </c>
    </row>
    <row r="337" spans="1:6" x14ac:dyDescent="0.25">
      <c r="A337" s="5">
        <v>334</v>
      </c>
      <c r="B337" s="5" t="s">
        <v>214</v>
      </c>
      <c r="C337" s="5">
        <v>454.63</v>
      </c>
      <c r="D337" s="5">
        <v>0</v>
      </c>
      <c r="E337" s="5" t="s">
        <v>212</v>
      </c>
      <c r="F337" s="5" t="s">
        <v>215</v>
      </c>
    </row>
    <row r="338" spans="1:6" x14ac:dyDescent="0.25">
      <c r="A338" s="5">
        <v>335</v>
      </c>
      <c r="B338" s="5" t="s">
        <v>214</v>
      </c>
      <c r="C338" s="5">
        <v>854.75</v>
      </c>
      <c r="D338" s="5">
        <v>0</v>
      </c>
      <c r="E338" s="5" t="s">
        <v>212</v>
      </c>
      <c r="F338" s="5" t="s">
        <v>215</v>
      </c>
    </row>
    <row r="339" spans="1:6" x14ac:dyDescent="0.25">
      <c r="A339" s="5">
        <v>336</v>
      </c>
      <c r="B339" s="5" t="s">
        <v>214</v>
      </c>
      <c r="C339" s="5">
        <v>2012.9</v>
      </c>
      <c r="D339" s="5">
        <v>0</v>
      </c>
      <c r="E339" s="5" t="s">
        <v>212</v>
      </c>
      <c r="F339" s="5" t="s">
        <v>215</v>
      </c>
    </row>
    <row r="340" spans="1:6" x14ac:dyDescent="0.25">
      <c r="A340" s="5">
        <v>337</v>
      </c>
      <c r="B340" s="5" t="s">
        <v>214</v>
      </c>
      <c r="C340" s="5">
        <v>2012.9</v>
      </c>
      <c r="D340" s="5">
        <v>0</v>
      </c>
      <c r="E340" s="5" t="s">
        <v>212</v>
      </c>
      <c r="F340" s="5" t="s">
        <v>215</v>
      </c>
    </row>
    <row r="341" spans="1:6" x14ac:dyDescent="0.25">
      <c r="A341" s="5">
        <v>338</v>
      </c>
      <c r="B341" s="5" t="s">
        <v>214</v>
      </c>
      <c r="C341" s="5">
        <v>23</v>
      </c>
      <c r="D341" s="5">
        <v>0</v>
      </c>
      <c r="E341" s="5" t="s">
        <v>212</v>
      </c>
      <c r="F341" s="5" t="s">
        <v>215</v>
      </c>
    </row>
    <row r="342" spans="1:6" x14ac:dyDescent="0.25">
      <c r="A342" s="5">
        <v>339</v>
      </c>
      <c r="B342" s="5" t="s">
        <v>214</v>
      </c>
      <c r="C342" s="5">
        <v>0</v>
      </c>
      <c r="D342" s="5">
        <v>0</v>
      </c>
      <c r="E342" s="5" t="s">
        <v>212</v>
      </c>
      <c r="F342" s="5" t="s">
        <v>215</v>
      </c>
    </row>
    <row r="343" spans="1:6" x14ac:dyDescent="0.25">
      <c r="A343" s="5">
        <v>340</v>
      </c>
      <c r="B343" s="5" t="s">
        <v>214</v>
      </c>
      <c r="C343" s="5">
        <v>68</v>
      </c>
      <c r="D343" s="5">
        <v>0</v>
      </c>
      <c r="E343" s="5" t="s">
        <v>212</v>
      </c>
      <c r="F343" s="5" t="s">
        <v>215</v>
      </c>
    </row>
    <row r="344" spans="1:6" x14ac:dyDescent="0.25">
      <c r="A344" s="5">
        <v>341</v>
      </c>
      <c r="B344" s="5" t="s">
        <v>214</v>
      </c>
      <c r="C344" s="5">
        <v>27.5</v>
      </c>
      <c r="D344" s="5">
        <v>0</v>
      </c>
      <c r="E344" s="5" t="s">
        <v>212</v>
      </c>
      <c r="F344" s="5" t="s">
        <v>215</v>
      </c>
    </row>
    <row r="345" spans="1:6" x14ac:dyDescent="0.25">
      <c r="A345" s="5">
        <v>342</v>
      </c>
      <c r="B345" s="5" t="s">
        <v>214</v>
      </c>
      <c r="C345" s="5">
        <v>0</v>
      </c>
      <c r="D345" s="5">
        <v>0</v>
      </c>
      <c r="E345" s="5" t="s">
        <v>212</v>
      </c>
      <c r="F345" s="5" t="s">
        <v>215</v>
      </c>
    </row>
    <row r="346" spans="1:6" x14ac:dyDescent="0.25">
      <c r="A346" s="5">
        <v>343</v>
      </c>
      <c r="B346" s="5" t="s">
        <v>214</v>
      </c>
      <c r="C346" s="5">
        <v>27.5</v>
      </c>
      <c r="D346" s="5">
        <v>0</v>
      </c>
      <c r="E346" s="5" t="s">
        <v>212</v>
      </c>
      <c r="F346" s="5" t="s">
        <v>215</v>
      </c>
    </row>
    <row r="347" spans="1:6" x14ac:dyDescent="0.25">
      <c r="A347" s="5">
        <v>344</v>
      </c>
      <c r="B347" s="5" t="s">
        <v>214</v>
      </c>
      <c r="C347" s="5">
        <v>1139.1300000000001</v>
      </c>
      <c r="D347" s="5">
        <v>0</v>
      </c>
      <c r="E347" s="5" t="s">
        <v>212</v>
      </c>
      <c r="F347" s="5" t="s">
        <v>215</v>
      </c>
    </row>
    <row r="348" spans="1:6" x14ac:dyDescent="0.25">
      <c r="A348" s="5">
        <v>345</v>
      </c>
      <c r="B348" s="5" t="s">
        <v>214</v>
      </c>
      <c r="C348" s="5">
        <v>27.5</v>
      </c>
      <c r="D348" s="5">
        <v>0</v>
      </c>
      <c r="E348" s="5" t="s">
        <v>212</v>
      </c>
      <c r="F348" s="5" t="s">
        <v>215</v>
      </c>
    </row>
    <row r="349" spans="1:6" x14ac:dyDescent="0.25">
      <c r="A349" s="5">
        <v>346</v>
      </c>
      <c r="B349" s="5" t="s">
        <v>214</v>
      </c>
      <c r="C349" s="5">
        <v>0</v>
      </c>
      <c r="D349" s="5">
        <v>0</v>
      </c>
      <c r="E349" s="5" t="s">
        <v>212</v>
      </c>
      <c r="F349" s="5" t="s">
        <v>215</v>
      </c>
    </row>
    <row r="350" spans="1:6" x14ac:dyDescent="0.25">
      <c r="A350" s="5">
        <v>347</v>
      </c>
      <c r="B350" s="5" t="s">
        <v>214</v>
      </c>
      <c r="C350" s="5">
        <v>0</v>
      </c>
      <c r="D350" s="5">
        <v>0</v>
      </c>
      <c r="E350" s="5" t="s">
        <v>212</v>
      </c>
      <c r="F350" s="5" t="s">
        <v>215</v>
      </c>
    </row>
    <row r="351" spans="1:6" x14ac:dyDescent="0.25">
      <c r="A351" s="5">
        <v>348</v>
      </c>
      <c r="B351" s="5" t="s">
        <v>214</v>
      </c>
      <c r="C351" s="5">
        <v>592.87</v>
      </c>
      <c r="D351" s="5">
        <v>0</v>
      </c>
      <c r="E351" s="5" t="s">
        <v>212</v>
      </c>
      <c r="F351" s="5" t="s">
        <v>215</v>
      </c>
    </row>
    <row r="352" spans="1:6" x14ac:dyDescent="0.25">
      <c r="A352" s="5">
        <v>349</v>
      </c>
      <c r="B352" s="5" t="s">
        <v>214</v>
      </c>
      <c r="C352" s="5">
        <v>1846.6</v>
      </c>
      <c r="D352" s="5">
        <v>0</v>
      </c>
      <c r="E352" s="5" t="s">
        <v>212</v>
      </c>
      <c r="F352" s="5" t="s">
        <v>215</v>
      </c>
    </row>
    <row r="353" spans="1:6" x14ac:dyDescent="0.25">
      <c r="A353" s="5">
        <v>350</v>
      </c>
      <c r="B353" s="5" t="s">
        <v>214</v>
      </c>
      <c r="C353" s="5">
        <v>0</v>
      </c>
      <c r="D353" s="5">
        <v>0</v>
      </c>
      <c r="E353" s="5" t="s">
        <v>212</v>
      </c>
      <c r="F353" s="5" t="s">
        <v>215</v>
      </c>
    </row>
    <row r="354" spans="1:6" x14ac:dyDescent="0.25">
      <c r="A354" s="5">
        <v>351</v>
      </c>
      <c r="B354" s="5" t="s">
        <v>214</v>
      </c>
      <c r="C354" s="5">
        <v>1729</v>
      </c>
      <c r="D354" s="5">
        <v>0</v>
      </c>
      <c r="E354" s="5" t="s">
        <v>212</v>
      </c>
      <c r="F354" s="5" t="s">
        <v>215</v>
      </c>
    </row>
    <row r="355" spans="1:6" x14ac:dyDescent="0.25">
      <c r="A355" s="5">
        <v>352</v>
      </c>
      <c r="B355" s="5" t="s">
        <v>214</v>
      </c>
      <c r="C355" s="5">
        <v>54.5</v>
      </c>
      <c r="D355" s="5">
        <v>0</v>
      </c>
      <c r="E355" s="5" t="s">
        <v>212</v>
      </c>
      <c r="F355" s="5" t="s">
        <v>215</v>
      </c>
    </row>
    <row r="356" spans="1:6" x14ac:dyDescent="0.25">
      <c r="A356" s="5">
        <v>353</v>
      </c>
      <c r="B356" s="5" t="s">
        <v>214</v>
      </c>
      <c r="C356" s="5">
        <v>0</v>
      </c>
      <c r="D356" s="5">
        <v>0</v>
      </c>
      <c r="E356" s="5" t="s">
        <v>212</v>
      </c>
      <c r="F356" s="5" t="s">
        <v>215</v>
      </c>
    </row>
    <row r="357" spans="1:6" x14ac:dyDescent="0.25">
      <c r="A357" s="5">
        <v>354</v>
      </c>
      <c r="B357" s="5" t="s">
        <v>214</v>
      </c>
      <c r="C357" s="5">
        <v>23</v>
      </c>
      <c r="D357" s="5">
        <v>0</v>
      </c>
      <c r="E357" s="5" t="s">
        <v>212</v>
      </c>
      <c r="F357" s="5" t="s">
        <v>215</v>
      </c>
    </row>
    <row r="358" spans="1:6" x14ac:dyDescent="0.25">
      <c r="A358" s="5">
        <v>355</v>
      </c>
      <c r="B358" s="5" t="s">
        <v>214</v>
      </c>
      <c r="C358" s="5">
        <v>781.92</v>
      </c>
      <c r="D358" s="5">
        <v>0</v>
      </c>
      <c r="E358" s="5" t="s">
        <v>212</v>
      </c>
      <c r="F358" s="5" t="s">
        <v>215</v>
      </c>
    </row>
    <row r="359" spans="1:6" x14ac:dyDescent="0.25">
      <c r="A359" s="5">
        <v>356</v>
      </c>
      <c r="B359" s="5" t="s">
        <v>214</v>
      </c>
      <c r="C359" s="5">
        <v>68</v>
      </c>
      <c r="D359" s="5">
        <v>0</v>
      </c>
      <c r="E359" s="5" t="s">
        <v>212</v>
      </c>
      <c r="F359" s="5" t="s">
        <v>215</v>
      </c>
    </row>
    <row r="360" spans="1:6" x14ac:dyDescent="0.25">
      <c r="A360" s="5">
        <v>357</v>
      </c>
      <c r="B360" s="5" t="s">
        <v>214</v>
      </c>
      <c r="C360" s="5">
        <v>1015.4</v>
      </c>
      <c r="D360" s="5">
        <v>0</v>
      </c>
      <c r="E360" s="5" t="s">
        <v>212</v>
      </c>
      <c r="F360" s="5" t="s">
        <v>215</v>
      </c>
    </row>
    <row r="361" spans="1:6" x14ac:dyDescent="0.25">
      <c r="A361" s="5">
        <v>358</v>
      </c>
      <c r="B361" s="5" t="s">
        <v>214</v>
      </c>
      <c r="C361" s="5">
        <v>2542.9499999999998</v>
      </c>
      <c r="D361" s="5">
        <v>0</v>
      </c>
      <c r="E361" s="5" t="s">
        <v>212</v>
      </c>
      <c r="F361" s="5" t="s">
        <v>215</v>
      </c>
    </row>
    <row r="362" spans="1:6" x14ac:dyDescent="0.25">
      <c r="A362" s="5">
        <v>359</v>
      </c>
      <c r="B362" s="5" t="s">
        <v>214</v>
      </c>
      <c r="C362" s="5">
        <v>23</v>
      </c>
      <c r="D362" s="5">
        <v>0</v>
      </c>
      <c r="E362" s="5" t="s">
        <v>212</v>
      </c>
      <c r="F362" s="5" t="s">
        <v>215</v>
      </c>
    </row>
    <row r="363" spans="1:6" x14ac:dyDescent="0.25">
      <c r="A363" s="5">
        <v>360</v>
      </c>
      <c r="B363" s="5" t="s">
        <v>214</v>
      </c>
      <c r="C363" s="5">
        <v>963.13</v>
      </c>
      <c r="D363" s="5">
        <v>0</v>
      </c>
      <c r="E363" s="5" t="s">
        <v>212</v>
      </c>
      <c r="F363" s="5" t="s">
        <v>215</v>
      </c>
    </row>
    <row r="364" spans="1:6" x14ac:dyDescent="0.25">
      <c r="A364" s="5">
        <v>361</v>
      </c>
      <c r="B364" s="5" t="s">
        <v>214</v>
      </c>
      <c r="C364" s="5">
        <v>23</v>
      </c>
      <c r="D364" s="5">
        <v>0</v>
      </c>
      <c r="E364" s="5" t="s">
        <v>212</v>
      </c>
      <c r="F364" s="5" t="s">
        <v>215</v>
      </c>
    </row>
    <row r="365" spans="1:6" x14ac:dyDescent="0.25">
      <c r="A365" s="5">
        <v>362</v>
      </c>
      <c r="B365" s="5" t="s">
        <v>214</v>
      </c>
      <c r="C365" s="5">
        <v>23</v>
      </c>
      <c r="D365" s="5">
        <v>0</v>
      </c>
      <c r="E365" s="5" t="s">
        <v>212</v>
      </c>
      <c r="F365" s="5" t="s">
        <v>215</v>
      </c>
    </row>
    <row r="366" spans="1:6" x14ac:dyDescent="0.25">
      <c r="A366" s="5">
        <v>363</v>
      </c>
      <c r="B366" s="5" t="s">
        <v>214</v>
      </c>
      <c r="C366" s="5">
        <v>23</v>
      </c>
      <c r="D366" s="5">
        <v>0</v>
      </c>
      <c r="E366" s="5" t="s">
        <v>212</v>
      </c>
      <c r="F366" s="5" t="s">
        <v>215</v>
      </c>
    </row>
    <row r="367" spans="1:6" x14ac:dyDescent="0.25">
      <c r="A367" s="5">
        <v>364</v>
      </c>
      <c r="B367" s="5" t="s">
        <v>214</v>
      </c>
      <c r="C367" s="5">
        <v>248.93</v>
      </c>
      <c r="D367" s="5">
        <v>0</v>
      </c>
      <c r="E367" s="5" t="s">
        <v>212</v>
      </c>
      <c r="F367" s="5" t="s">
        <v>215</v>
      </c>
    </row>
    <row r="368" spans="1:6" x14ac:dyDescent="0.25">
      <c r="A368" s="5">
        <v>365</v>
      </c>
      <c r="B368" s="5" t="s">
        <v>214</v>
      </c>
      <c r="C368" s="5">
        <v>0</v>
      </c>
      <c r="D368" s="5">
        <v>0</v>
      </c>
      <c r="E368" s="5" t="s">
        <v>212</v>
      </c>
      <c r="F368" s="5" t="s">
        <v>215</v>
      </c>
    </row>
    <row r="369" spans="1:6" x14ac:dyDescent="0.25">
      <c r="A369" s="5">
        <v>366</v>
      </c>
      <c r="B369" s="5" t="s">
        <v>214</v>
      </c>
      <c r="C369" s="5">
        <v>1912.7800000000002</v>
      </c>
      <c r="D369" s="5">
        <v>0</v>
      </c>
      <c r="E369" s="5" t="s">
        <v>212</v>
      </c>
      <c r="F369" s="5" t="s">
        <v>215</v>
      </c>
    </row>
    <row r="370" spans="1:6" x14ac:dyDescent="0.25">
      <c r="A370" s="5">
        <v>367</v>
      </c>
      <c r="B370" s="5" t="s">
        <v>214</v>
      </c>
      <c r="C370" s="5">
        <v>622.33000000000004</v>
      </c>
      <c r="D370" s="5">
        <v>0</v>
      </c>
      <c r="E370" s="5" t="s">
        <v>212</v>
      </c>
      <c r="F370" s="5" t="s">
        <v>215</v>
      </c>
    </row>
    <row r="371" spans="1:6" x14ac:dyDescent="0.25">
      <c r="A371" s="5">
        <v>368</v>
      </c>
      <c r="B371" s="5" t="s">
        <v>214</v>
      </c>
      <c r="C371" s="5">
        <v>0</v>
      </c>
      <c r="D371" s="5">
        <v>0</v>
      </c>
      <c r="E371" s="5" t="s">
        <v>212</v>
      </c>
      <c r="F371" s="5" t="s">
        <v>215</v>
      </c>
    </row>
    <row r="372" spans="1:6" x14ac:dyDescent="0.25">
      <c r="A372" s="5">
        <v>369</v>
      </c>
      <c r="B372" s="5" t="s">
        <v>214</v>
      </c>
      <c r="C372" s="5">
        <v>1306.9000000000001</v>
      </c>
      <c r="D372" s="5">
        <v>0</v>
      </c>
      <c r="E372" s="5" t="s">
        <v>212</v>
      </c>
      <c r="F372" s="5" t="s">
        <v>215</v>
      </c>
    </row>
    <row r="373" spans="1:6" x14ac:dyDescent="0.25">
      <c r="A373" s="5">
        <v>370</v>
      </c>
      <c r="B373" s="5" t="s">
        <v>214</v>
      </c>
      <c r="C373" s="5">
        <v>1212.8599999999999</v>
      </c>
      <c r="D373" s="5">
        <v>0</v>
      </c>
      <c r="E373" s="5" t="s">
        <v>212</v>
      </c>
      <c r="F373" s="5" t="s">
        <v>215</v>
      </c>
    </row>
    <row r="374" spans="1:6" x14ac:dyDescent="0.25">
      <c r="A374" s="5">
        <v>371</v>
      </c>
      <c r="B374" s="5" t="s">
        <v>214</v>
      </c>
      <c r="C374" s="5">
        <v>792.91</v>
      </c>
      <c r="D374" s="5">
        <v>0</v>
      </c>
      <c r="E374" s="5" t="s">
        <v>212</v>
      </c>
      <c r="F374" s="5" t="s">
        <v>215</v>
      </c>
    </row>
    <row r="375" spans="1:6" x14ac:dyDescent="0.25">
      <c r="A375" s="5">
        <v>372</v>
      </c>
      <c r="B375" s="5" t="s">
        <v>214</v>
      </c>
      <c r="C375" s="5">
        <v>0</v>
      </c>
      <c r="D375" s="5">
        <v>0</v>
      </c>
      <c r="E375" s="5" t="s">
        <v>212</v>
      </c>
      <c r="F375" s="5" t="s">
        <v>215</v>
      </c>
    </row>
    <row r="376" spans="1:6" x14ac:dyDescent="0.25">
      <c r="A376" s="5">
        <v>373</v>
      </c>
      <c r="B376" s="5" t="s">
        <v>214</v>
      </c>
      <c r="C376" s="5">
        <v>447.45</v>
      </c>
      <c r="D376" s="5">
        <v>0</v>
      </c>
      <c r="E376" s="5" t="s">
        <v>212</v>
      </c>
      <c r="F376" s="5" t="s">
        <v>215</v>
      </c>
    </row>
    <row r="377" spans="1:6" x14ac:dyDescent="0.25">
      <c r="A377" s="5">
        <v>374</v>
      </c>
      <c r="B377" s="5" t="s">
        <v>214</v>
      </c>
      <c r="C377" s="5">
        <v>27.5</v>
      </c>
      <c r="D377" s="5">
        <v>0</v>
      </c>
      <c r="E377" s="5" t="s">
        <v>212</v>
      </c>
      <c r="F377" s="5" t="s">
        <v>215</v>
      </c>
    </row>
    <row r="378" spans="1:6" x14ac:dyDescent="0.25">
      <c r="A378" s="5">
        <v>375</v>
      </c>
      <c r="B378" s="5" t="s">
        <v>214</v>
      </c>
      <c r="C378" s="5">
        <v>0</v>
      </c>
      <c r="D378" s="5">
        <v>0</v>
      </c>
      <c r="E378" s="5" t="s">
        <v>212</v>
      </c>
      <c r="F378" s="5" t="s">
        <v>215</v>
      </c>
    </row>
    <row r="379" spans="1:6" x14ac:dyDescent="0.25">
      <c r="A379" s="5">
        <v>376</v>
      </c>
      <c r="B379" s="5" t="s">
        <v>214</v>
      </c>
      <c r="C379" s="5">
        <v>23</v>
      </c>
      <c r="D379" s="5">
        <v>0</v>
      </c>
      <c r="E379" s="5" t="s">
        <v>212</v>
      </c>
      <c r="F379" s="5" t="s">
        <v>215</v>
      </c>
    </row>
    <row r="380" spans="1:6" x14ac:dyDescent="0.25">
      <c r="A380" s="5">
        <v>377</v>
      </c>
      <c r="B380" s="5" t="s">
        <v>214</v>
      </c>
      <c r="C380" s="5">
        <v>0</v>
      </c>
      <c r="D380" s="5">
        <v>0</v>
      </c>
      <c r="E380" s="5" t="s">
        <v>212</v>
      </c>
      <c r="F380" s="5" t="s">
        <v>215</v>
      </c>
    </row>
    <row r="381" spans="1:6" x14ac:dyDescent="0.25">
      <c r="A381" s="5">
        <v>378</v>
      </c>
      <c r="B381" s="5" t="s">
        <v>214</v>
      </c>
      <c r="C381" s="5">
        <v>1702.8</v>
      </c>
      <c r="D381" s="5">
        <v>0</v>
      </c>
      <c r="E381" s="5" t="s">
        <v>212</v>
      </c>
      <c r="F381" s="5" t="s">
        <v>215</v>
      </c>
    </row>
    <row r="382" spans="1:6" x14ac:dyDescent="0.25">
      <c r="A382" s="5">
        <v>379</v>
      </c>
      <c r="B382" s="5" t="s">
        <v>214</v>
      </c>
      <c r="C382" s="5">
        <v>0</v>
      </c>
      <c r="D382" s="5">
        <v>0</v>
      </c>
      <c r="E382" s="5" t="s">
        <v>212</v>
      </c>
      <c r="F382" s="5" t="s">
        <v>215</v>
      </c>
    </row>
    <row r="383" spans="1:6" x14ac:dyDescent="0.25">
      <c r="A383" s="5">
        <v>380</v>
      </c>
      <c r="B383" s="5" t="s">
        <v>214</v>
      </c>
      <c r="C383" s="5">
        <v>435.63</v>
      </c>
      <c r="D383" s="5">
        <v>0</v>
      </c>
      <c r="E383" s="5" t="s">
        <v>212</v>
      </c>
      <c r="F383" s="5" t="s">
        <v>215</v>
      </c>
    </row>
    <row r="384" spans="1:6" x14ac:dyDescent="0.25">
      <c r="A384" s="5">
        <v>381</v>
      </c>
      <c r="B384" s="5" t="s">
        <v>214</v>
      </c>
      <c r="C384" s="5">
        <v>1306.9000000000001</v>
      </c>
      <c r="D384" s="5">
        <v>0</v>
      </c>
      <c r="E384" s="5" t="s">
        <v>212</v>
      </c>
      <c r="F384" s="5" t="s">
        <v>215</v>
      </c>
    </row>
    <row r="385" spans="1:6" x14ac:dyDescent="0.25">
      <c r="A385" s="5">
        <v>382</v>
      </c>
      <c r="B385" s="5" t="s">
        <v>214</v>
      </c>
      <c r="C385" s="5">
        <v>0</v>
      </c>
      <c r="D385" s="5">
        <v>0</v>
      </c>
      <c r="E385" s="5" t="s">
        <v>212</v>
      </c>
      <c r="F385" s="5" t="s">
        <v>215</v>
      </c>
    </row>
    <row r="386" spans="1:6" x14ac:dyDescent="0.25">
      <c r="A386" s="5">
        <v>383</v>
      </c>
      <c r="B386" s="5" t="s">
        <v>214</v>
      </c>
      <c r="C386" s="5">
        <v>0</v>
      </c>
      <c r="D386" s="5">
        <v>0</v>
      </c>
      <c r="E386" s="5" t="s">
        <v>212</v>
      </c>
      <c r="F386" s="5" t="s">
        <v>215</v>
      </c>
    </row>
    <row r="387" spans="1:6" x14ac:dyDescent="0.25">
      <c r="A387" s="5">
        <v>384</v>
      </c>
      <c r="B387" s="5" t="s">
        <v>214</v>
      </c>
      <c r="C387" s="5">
        <v>1422.83</v>
      </c>
      <c r="D387" s="5">
        <v>0</v>
      </c>
      <c r="E387" s="5" t="s">
        <v>212</v>
      </c>
      <c r="F387" s="5" t="s">
        <v>215</v>
      </c>
    </row>
    <row r="388" spans="1:6" x14ac:dyDescent="0.25">
      <c r="A388" s="5">
        <v>385</v>
      </c>
      <c r="B388" s="5" t="s">
        <v>214</v>
      </c>
      <c r="C388" s="5">
        <v>1329.9</v>
      </c>
      <c r="D388" s="5">
        <v>0</v>
      </c>
      <c r="E388" s="5" t="s">
        <v>212</v>
      </c>
      <c r="F388" s="5" t="s">
        <v>215</v>
      </c>
    </row>
    <row r="389" spans="1:6" x14ac:dyDescent="0.25">
      <c r="A389" s="5">
        <v>386</v>
      </c>
      <c r="B389" s="5" t="s">
        <v>214</v>
      </c>
      <c r="C389" s="5">
        <v>23</v>
      </c>
      <c r="D389" s="5">
        <v>0</v>
      </c>
      <c r="E389" s="5" t="s">
        <v>212</v>
      </c>
      <c r="F389" s="5" t="s">
        <v>215</v>
      </c>
    </row>
    <row r="390" spans="1:6" x14ac:dyDescent="0.25">
      <c r="A390" s="5">
        <v>387</v>
      </c>
      <c r="B390" s="5" t="s">
        <v>214</v>
      </c>
      <c r="C390" s="5">
        <v>1837.55</v>
      </c>
      <c r="D390" s="5">
        <v>0</v>
      </c>
      <c r="E390" s="5" t="s">
        <v>212</v>
      </c>
      <c r="F390" s="5" t="s">
        <v>215</v>
      </c>
    </row>
    <row r="391" spans="1:6" x14ac:dyDescent="0.25">
      <c r="A391" s="5">
        <v>388</v>
      </c>
      <c r="B391" s="5" t="s">
        <v>214</v>
      </c>
      <c r="C391" s="5">
        <v>1771.8</v>
      </c>
      <c r="D391" s="5">
        <v>0</v>
      </c>
      <c r="E391" s="5" t="s">
        <v>212</v>
      </c>
      <c r="F391" s="5" t="s">
        <v>215</v>
      </c>
    </row>
    <row r="392" spans="1:6" x14ac:dyDescent="0.25">
      <c r="A392" s="5">
        <v>389</v>
      </c>
      <c r="B392" s="5" t="s">
        <v>214</v>
      </c>
      <c r="C392" s="5">
        <v>1747.28</v>
      </c>
      <c r="D392" s="5">
        <v>0</v>
      </c>
      <c r="E392" s="5" t="s">
        <v>212</v>
      </c>
      <c r="F392" s="5" t="s">
        <v>215</v>
      </c>
    </row>
    <row r="393" spans="1:6" x14ac:dyDescent="0.25">
      <c r="A393" s="5">
        <v>390</v>
      </c>
      <c r="B393" s="5" t="s">
        <v>214</v>
      </c>
      <c r="C393" s="5">
        <v>596.16999999999996</v>
      </c>
      <c r="D393" s="5">
        <v>0</v>
      </c>
      <c r="E393" s="5" t="s">
        <v>212</v>
      </c>
      <c r="F393" s="5" t="s">
        <v>215</v>
      </c>
    </row>
    <row r="394" spans="1:6" x14ac:dyDescent="0.25">
      <c r="A394" s="5">
        <v>391</v>
      </c>
      <c r="B394" s="5" t="s">
        <v>1095</v>
      </c>
      <c r="C394" s="5">
        <v>0</v>
      </c>
      <c r="D394" s="5">
        <v>0</v>
      </c>
      <c r="E394" s="5" t="s">
        <v>212</v>
      </c>
      <c r="F394" s="5" t="s">
        <v>215</v>
      </c>
    </row>
    <row r="395" spans="1:6" x14ac:dyDescent="0.25">
      <c r="A395" s="5">
        <v>392</v>
      </c>
      <c r="B395" s="5" t="s">
        <v>1095</v>
      </c>
      <c r="C395" s="5">
        <v>0</v>
      </c>
      <c r="D395" s="5">
        <v>0</v>
      </c>
      <c r="E395" s="5" t="s">
        <v>212</v>
      </c>
      <c r="F395" s="5" t="s">
        <v>215</v>
      </c>
    </row>
    <row r="396" spans="1:6" x14ac:dyDescent="0.25">
      <c r="A396" s="5">
        <v>393</v>
      </c>
      <c r="B396" s="5" t="s">
        <v>1095</v>
      </c>
      <c r="C396" s="5">
        <v>0</v>
      </c>
      <c r="D396" s="5">
        <v>0</v>
      </c>
      <c r="E396" s="5" t="s">
        <v>212</v>
      </c>
      <c r="F396" s="5" t="s">
        <v>215</v>
      </c>
    </row>
    <row r="397" spans="1:6" x14ac:dyDescent="0.25">
      <c r="A397" s="5">
        <v>394</v>
      </c>
      <c r="B397" s="5" t="s">
        <v>1095</v>
      </c>
      <c r="C397" s="5">
        <v>0</v>
      </c>
      <c r="D397" s="5">
        <v>0</v>
      </c>
      <c r="E397" s="5" t="s">
        <v>212</v>
      </c>
      <c r="F397" s="5" t="s">
        <v>215</v>
      </c>
    </row>
    <row r="398" spans="1:6" x14ac:dyDescent="0.25">
      <c r="A398" s="5">
        <v>395</v>
      </c>
      <c r="B398" s="5" t="s">
        <v>1095</v>
      </c>
      <c r="C398" s="5">
        <v>0</v>
      </c>
      <c r="D398" s="5">
        <v>0</v>
      </c>
      <c r="E398" s="5" t="s">
        <v>212</v>
      </c>
      <c r="F398" s="5" t="s">
        <v>215</v>
      </c>
    </row>
    <row r="399" spans="1:6" x14ac:dyDescent="0.25">
      <c r="A399" s="5">
        <v>396</v>
      </c>
      <c r="B399" s="5" t="s">
        <v>1095</v>
      </c>
      <c r="C399" s="5">
        <v>0</v>
      </c>
      <c r="D399" s="5">
        <v>0</v>
      </c>
      <c r="E399" s="5" t="s">
        <v>212</v>
      </c>
      <c r="F399" s="5" t="s">
        <v>215</v>
      </c>
    </row>
    <row r="400" spans="1:6" x14ac:dyDescent="0.25">
      <c r="A400" s="5">
        <v>397</v>
      </c>
      <c r="B400" s="5" t="s">
        <v>1095</v>
      </c>
      <c r="C400" s="5">
        <v>0</v>
      </c>
      <c r="D400" s="5">
        <v>0</v>
      </c>
      <c r="E400" s="5" t="s">
        <v>212</v>
      </c>
      <c r="F400" s="5" t="s">
        <v>215</v>
      </c>
    </row>
    <row r="401" spans="1:6" x14ac:dyDescent="0.25">
      <c r="A401" s="5">
        <v>398</v>
      </c>
      <c r="B401" s="5" t="s">
        <v>1095</v>
      </c>
      <c r="C401" s="5">
        <v>0</v>
      </c>
      <c r="D401" s="5">
        <v>0</v>
      </c>
      <c r="E401" s="5" t="s">
        <v>212</v>
      </c>
      <c r="F401" s="5" t="s">
        <v>215</v>
      </c>
    </row>
    <row r="402" spans="1:6" x14ac:dyDescent="0.25">
      <c r="A402" s="5">
        <v>399</v>
      </c>
      <c r="B402" s="5" t="s">
        <v>1095</v>
      </c>
      <c r="C402" s="5">
        <v>0</v>
      </c>
      <c r="D402" s="5">
        <v>0</v>
      </c>
      <c r="E402" s="5" t="s">
        <v>212</v>
      </c>
      <c r="F402" s="5" t="s">
        <v>215</v>
      </c>
    </row>
    <row r="403" spans="1:6" x14ac:dyDescent="0.25">
      <c r="A403" s="5">
        <v>400</v>
      </c>
      <c r="B403" s="5" t="s">
        <v>1095</v>
      </c>
      <c r="C403" s="5">
        <v>0</v>
      </c>
      <c r="D403" s="5">
        <v>0</v>
      </c>
      <c r="E403" s="5" t="s">
        <v>212</v>
      </c>
      <c r="F403" s="5" t="s">
        <v>215</v>
      </c>
    </row>
    <row r="404" spans="1:6" x14ac:dyDescent="0.25">
      <c r="A404" s="5">
        <v>401</v>
      </c>
      <c r="B404" s="5" t="s">
        <v>1095</v>
      </c>
      <c r="C404" s="5">
        <v>0</v>
      </c>
      <c r="D404" s="5">
        <v>0</v>
      </c>
      <c r="E404" s="5" t="s">
        <v>212</v>
      </c>
      <c r="F40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1095</v>
      </c>
      <c r="C394" s="5" t="s">
        <v>215</v>
      </c>
    </row>
    <row r="395" spans="1:3" x14ac:dyDescent="0.25">
      <c r="A395" s="5">
        <v>392</v>
      </c>
      <c r="B395" s="5" t="s">
        <v>1095</v>
      </c>
      <c r="C395" s="5" t="s">
        <v>215</v>
      </c>
    </row>
    <row r="396" spans="1:3" x14ac:dyDescent="0.25">
      <c r="A396" s="5">
        <v>393</v>
      </c>
      <c r="B396" s="5" t="s">
        <v>1095</v>
      </c>
      <c r="C396" s="5" t="s">
        <v>215</v>
      </c>
    </row>
    <row r="397" spans="1:3" x14ac:dyDescent="0.25">
      <c r="A397" s="5">
        <v>394</v>
      </c>
      <c r="B397" s="5" t="s">
        <v>1095</v>
      </c>
      <c r="C397" s="5" t="s">
        <v>215</v>
      </c>
    </row>
    <row r="398" spans="1:3" x14ac:dyDescent="0.25">
      <c r="A398" s="5">
        <v>395</v>
      </c>
      <c r="B398" s="5" t="s">
        <v>1095</v>
      </c>
      <c r="C398" s="5" t="s">
        <v>215</v>
      </c>
    </row>
    <row r="399" spans="1:3" x14ac:dyDescent="0.25">
      <c r="A399" s="5">
        <v>396</v>
      </c>
      <c r="B399" s="5" t="s">
        <v>1095</v>
      </c>
      <c r="C399" s="5" t="s">
        <v>215</v>
      </c>
    </row>
    <row r="400" spans="1:3" x14ac:dyDescent="0.25">
      <c r="A400" s="5">
        <v>397</v>
      </c>
      <c r="B400" s="5" t="s">
        <v>1095</v>
      </c>
      <c r="C400" s="5" t="s">
        <v>215</v>
      </c>
    </row>
    <row r="401" spans="1:3" x14ac:dyDescent="0.25">
      <c r="A401" s="5">
        <v>398</v>
      </c>
      <c r="B401" s="5" t="s">
        <v>1095</v>
      </c>
      <c r="C401" s="5" t="s">
        <v>215</v>
      </c>
    </row>
    <row r="402" spans="1:3" x14ac:dyDescent="0.25">
      <c r="A402" s="5">
        <v>399</v>
      </c>
      <c r="B402" s="5" t="s">
        <v>1095</v>
      </c>
      <c r="C402" s="5" t="s">
        <v>215</v>
      </c>
    </row>
    <row r="403" spans="1:3" x14ac:dyDescent="0.25">
      <c r="A403" s="5">
        <v>400</v>
      </c>
      <c r="B403" s="5" t="s">
        <v>1095</v>
      </c>
      <c r="C403" s="5" t="s">
        <v>215</v>
      </c>
    </row>
    <row r="404" spans="1:3" x14ac:dyDescent="0.25">
      <c r="A404" s="5">
        <v>401</v>
      </c>
      <c r="B404" s="5" t="s">
        <v>1095</v>
      </c>
      <c r="C40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7855.5</v>
      </c>
      <c r="D4">
        <v>0</v>
      </c>
      <c r="E4" t="s">
        <v>212</v>
      </c>
      <c r="F4" t="s">
        <v>215</v>
      </c>
    </row>
    <row r="5" spans="1:6" x14ac:dyDescent="0.25">
      <c r="A5" s="5">
        <v>2</v>
      </c>
      <c r="B5" s="5" t="s">
        <v>217</v>
      </c>
      <c r="C5" s="5">
        <v>3163.17</v>
      </c>
      <c r="D5" s="5">
        <v>0</v>
      </c>
      <c r="E5" s="5" t="s">
        <v>212</v>
      </c>
      <c r="F5" s="5" t="s">
        <v>215</v>
      </c>
    </row>
    <row r="6" spans="1:6" x14ac:dyDescent="0.25">
      <c r="A6" s="5">
        <v>3</v>
      </c>
      <c r="B6" s="5" t="s">
        <v>217</v>
      </c>
      <c r="C6" s="5">
        <v>2791.5</v>
      </c>
      <c r="D6" s="5">
        <v>0</v>
      </c>
      <c r="E6" s="5" t="s">
        <v>212</v>
      </c>
      <c r="F6" s="5" t="s">
        <v>215</v>
      </c>
    </row>
    <row r="7" spans="1:6" x14ac:dyDescent="0.25">
      <c r="A7" s="5">
        <v>4</v>
      </c>
      <c r="B7" s="5" t="s">
        <v>217</v>
      </c>
      <c r="C7" s="5">
        <v>3163.17</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3163.17</v>
      </c>
      <c r="D9" s="5">
        <v>0</v>
      </c>
      <c r="E9" s="5" t="s">
        <v>212</v>
      </c>
      <c r="F9" s="5" t="s">
        <v>215</v>
      </c>
    </row>
    <row r="10" spans="1:6" x14ac:dyDescent="0.25">
      <c r="A10" s="5">
        <v>7</v>
      </c>
      <c r="B10" s="5" t="s">
        <v>217</v>
      </c>
      <c r="C10" s="5">
        <v>3163.17</v>
      </c>
      <c r="D10" s="5">
        <v>0</v>
      </c>
      <c r="E10" s="5" t="s">
        <v>212</v>
      </c>
      <c r="F10" s="5" t="s">
        <v>215</v>
      </c>
    </row>
    <row r="11" spans="1:6" x14ac:dyDescent="0.25">
      <c r="A11" s="5">
        <v>8</v>
      </c>
      <c r="B11" s="5" t="s">
        <v>217</v>
      </c>
      <c r="C11" s="5">
        <v>3470.87</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7387</v>
      </c>
      <c r="D14" s="5">
        <v>0</v>
      </c>
      <c r="E14" s="5" t="s">
        <v>212</v>
      </c>
      <c r="F14" s="5" t="s">
        <v>215</v>
      </c>
    </row>
    <row r="15" spans="1:6" x14ac:dyDescent="0.25">
      <c r="A15" s="5">
        <v>12</v>
      </c>
      <c r="B15" s="5" t="s">
        <v>217</v>
      </c>
      <c r="C15" s="5">
        <v>3641</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3641</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7387</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4473</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3470.87</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9189</v>
      </c>
      <c r="D38" s="5">
        <v>0</v>
      </c>
      <c r="E38" s="5" t="s">
        <v>212</v>
      </c>
      <c r="F38" s="5" t="s">
        <v>215</v>
      </c>
    </row>
    <row r="39" spans="1:6" x14ac:dyDescent="0.25">
      <c r="A39" s="5">
        <v>36</v>
      </c>
      <c r="B39" s="5" t="s">
        <v>217</v>
      </c>
      <c r="C39" s="5">
        <v>3225</v>
      </c>
      <c r="D39" s="5">
        <v>0</v>
      </c>
      <c r="E39" s="5" t="s">
        <v>212</v>
      </c>
      <c r="F39" s="5" t="s">
        <v>215</v>
      </c>
    </row>
    <row r="40" spans="1:6" x14ac:dyDescent="0.25">
      <c r="A40" s="5">
        <v>37</v>
      </c>
      <c r="B40" s="5" t="s">
        <v>217</v>
      </c>
      <c r="C40" s="5">
        <v>3641</v>
      </c>
      <c r="D40" s="5">
        <v>0</v>
      </c>
      <c r="E40" s="5" t="s">
        <v>212</v>
      </c>
      <c r="F40" s="5" t="s">
        <v>215</v>
      </c>
    </row>
    <row r="41" spans="1:6" x14ac:dyDescent="0.25">
      <c r="A41" s="5">
        <v>38</v>
      </c>
      <c r="B41" s="5" t="s">
        <v>217</v>
      </c>
      <c r="C41" s="5">
        <v>3063</v>
      </c>
      <c r="D41" s="5">
        <v>0</v>
      </c>
      <c r="E41" s="5" t="s">
        <v>212</v>
      </c>
      <c r="F41" s="5" t="s">
        <v>215</v>
      </c>
    </row>
    <row r="42" spans="1:6" x14ac:dyDescent="0.25">
      <c r="A42" s="5">
        <v>39</v>
      </c>
      <c r="B42" s="5" t="s">
        <v>217</v>
      </c>
      <c r="C42" s="5">
        <v>3470.87</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3549</v>
      </c>
      <c r="D46" s="5">
        <v>0</v>
      </c>
      <c r="E46" s="5" t="s">
        <v>212</v>
      </c>
      <c r="F46" s="5" t="s">
        <v>215</v>
      </c>
    </row>
    <row r="47" spans="1:6" x14ac:dyDescent="0.25">
      <c r="A47" s="5">
        <v>44</v>
      </c>
      <c r="B47" s="5" t="s">
        <v>217</v>
      </c>
      <c r="C47" s="5">
        <v>3641</v>
      </c>
      <c r="D47" s="5">
        <v>0</v>
      </c>
      <c r="E47" s="5" t="s">
        <v>212</v>
      </c>
      <c r="F47" s="5" t="s">
        <v>215</v>
      </c>
    </row>
    <row r="48" spans="1:6" x14ac:dyDescent="0.25">
      <c r="A48" s="5">
        <v>45</v>
      </c>
      <c r="B48" s="5" t="s">
        <v>217</v>
      </c>
      <c r="C48" s="5">
        <v>3225</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7387</v>
      </c>
      <c r="D52" s="5">
        <v>0</v>
      </c>
      <c r="E52" s="5" t="s">
        <v>212</v>
      </c>
      <c r="F52" s="5" t="s">
        <v>215</v>
      </c>
    </row>
    <row r="53" spans="1:6" x14ac:dyDescent="0.25">
      <c r="A53" s="5">
        <v>50</v>
      </c>
      <c r="B53" s="5" t="s">
        <v>217</v>
      </c>
      <c r="C53" s="5">
        <v>3641</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3225</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3225</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3225</v>
      </c>
      <c r="D62" s="5">
        <v>0</v>
      </c>
      <c r="E62" s="5" t="s">
        <v>212</v>
      </c>
      <c r="F62" s="5" t="s">
        <v>215</v>
      </c>
    </row>
    <row r="63" spans="1:6" x14ac:dyDescent="0.25">
      <c r="A63" s="5">
        <v>60</v>
      </c>
      <c r="B63" s="5" t="s">
        <v>217</v>
      </c>
      <c r="C63" s="5">
        <v>3641</v>
      </c>
      <c r="D63" s="5">
        <v>0</v>
      </c>
      <c r="E63" s="5" t="s">
        <v>212</v>
      </c>
      <c r="F63" s="5" t="s">
        <v>215</v>
      </c>
    </row>
    <row r="64" spans="1:6" x14ac:dyDescent="0.25">
      <c r="A64" s="5">
        <v>61</v>
      </c>
      <c r="B64" s="5" t="s">
        <v>217</v>
      </c>
      <c r="C64" s="5">
        <v>3225</v>
      </c>
      <c r="D64" s="5">
        <v>0</v>
      </c>
      <c r="E64" s="5" t="s">
        <v>212</v>
      </c>
      <c r="F64" s="5" t="s">
        <v>215</v>
      </c>
    </row>
    <row r="65" spans="1:6" x14ac:dyDescent="0.25">
      <c r="A65" s="5">
        <v>62</v>
      </c>
      <c r="B65" s="5" t="s">
        <v>217</v>
      </c>
      <c r="C65" s="5">
        <v>3225</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7387</v>
      </c>
      <c r="D67" s="5">
        <v>0</v>
      </c>
      <c r="E67" s="5" t="s">
        <v>212</v>
      </c>
      <c r="F67" s="5" t="s">
        <v>215</v>
      </c>
    </row>
    <row r="68" spans="1:6" x14ac:dyDescent="0.25">
      <c r="A68" s="5">
        <v>65</v>
      </c>
      <c r="B68" s="5" t="s">
        <v>217</v>
      </c>
      <c r="C68" s="5">
        <v>3641</v>
      </c>
      <c r="D68" s="5">
        <v>0</v>
      </c>
      <c r="E68" s="5" t="s">
        <v>212</v>
      </c>
      <c r="F68" s="5" t="s">
        <v>215</v>
      </c>
    </row>
    <row r="69" spans="1:6" x14ac:dyDescent="0.25">
      <c r="A69" s="5">
        <v>66</v>
      </c>
      <c r="B69" s="5" t="s">
        <v>217</v>
      </c>
      <c r="C69" s="5">
        <v>3470.87</v>
      </c>
      <c r="D69" s="5">
        <v>0</v>
      </c>
      <c r="E69" s="5" t="s">
        <v>212</v>
      </c>
      <c r="F69" s="5" t="s">
        <v>215</v>
      </c>
    </row>
    <row r="70" spans="1:6" x14ac:dyDescent="0.25">
      <c r="A70" s="5">
        <v>67</v>
      </c>
      <c r="B70" s="5" t="s">
        <v>217</v>
      </c>
      <c r="C70" s="5">
        <v>3063</v>
      </c>
      <c r="D70" s="5">
        <v>0</v>
      </c>
      <c r="E70" s="5" t="s">
        <v>212</v>
      </c>
      <c r="F70" s="5" t="s">
        <v>215</v>
      </c>
    </row>
    <row r="71" spans="1:6" x14ac:dyDescent="0.25">
      <c r="A71" s="5">
        <v>68</v>
      </c>
      <c r="B71" s="5" t="s">
        <v>217</v>
      </c>
      <c r="C71" s="5">
        <v>3225</v>
      </c>
      <c r="D71" s="5">
        <v>0</v>
      </c>
      <c r="E71" s="5" t="s">
        <v>212</v>
      </c>
      <c r="F71" s="5" t="s">
        <v>215</v>
      </c>
    </row>
    <row r="72" spans="1:6" x14ac:dyDescent="0.25">
      <c r="A72" s="5">
        <v>69</v>
      </c>
      <c r="B72" s="5" t="s">
        <v>217</v>
      </c>
      <c r="C72" s="5">
        <v>3225</v>
      </c>
      <c r="D72" s="5">
        <v>0</v>
      </c>
      <c r="E72" s="5" t="s">
        <v>212</v>
      </c>
      <c r="F72" s="5" t="s">
        <v>215</v>
      </c>
    </row>
    <row r="73" spans="1:6" x14ac:dyDescent="0.25">
      <c r="A73" s="5">
        <v>70</v>
      </c>
      <c r="B73" s="5" t="s">
        <v>217</v>
      </c>
      <c r="C73" s="5">
        <v>3641</v>
      </c>
      <c r="D73" s="5">
        <v>0</v>
      </c>
      <c r="E73" s="5" t="s">
        <v>212</v>
      </c>
      <c r="F73" s="5" t="s">
        <v>215</v>
      </c>
    </row>
    <row r="74" spans="1:6" x14ac:dyDescent="0.25">
      <c r="A74" s="5">
        <v>71</v>
      </c>
      <c r="B74" s="5" t="s">
        <v>217</v>
      </c>
      <c r="C74" s="5">
        <v>3225</v>
      </c>
      <c r="D74" s="5">
        <v>0</v>
      </c>
      <c r="E74" s="5" t="s">
        <v>212</v>
      </c>
      <c r="F74" s="5" t="s">
        <v>215</v>
      </c>
    </row>
    <row r="75" spans="1:6" x14ac:dyDescent="0.25">
      <c r="A75" s="5">
        <v>72</v>
      </c>
      <c r="B75" s="5" t="s">
        <v>217</v>
      </c>
      <c r="C75" s="5">
        <v>3063</v>
      </c>
      <c r="D75" s="5">
        <v>0</v>
      </c>
      <c r="E75" s="5" t="s">
        <v>212</v>
      </c>
      <c r="F75" s="5" t="s">
        <v>215</v>
      </c>
    </row>
    <row r="76" spans="1:6" x14ac:dyDescent="0.25">
      <c r="A76" s="5">
        <v>73</v>
      </c>
      <c r="B76" s="5" t="s">
        <v>217</v>
      </c>
      <c r="C76" s="5">
        <v>9675</v>
      </c>
      <c r="D76" s="5">
        <v>0</v>
      </c>
      <c r="E76" s="5" t="s">
        <v>212</v>
      </c>
      <c r="F76" s="5" t="s">
        <v>215</v>
      </c>
    </row>
    <row r="77" spans="1:6" x14ac:dyDescent="0.25">
      <c r="A77" s="5">
        <v>74</v>
      </c>
      <c r="B77" s="5" t="s">
        <v>217</v>
      </c>
      <c r="C77" s="5">
        <v>3470.87</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3225</v>
      </c>
      <c r="D79" s="5">
        <v>0</v>
      </c>
      <c r="E79" s="5" t="s">
        <v>212</v>
      </c>
      <c r="F79" s="5" t="s">
        <v>215</v>
      </c>
    </row>
    <row r="80" spans="1:6" x14ac:dyDescent="0.25">
      <c r="A80" s="5">
        <v>77</v>
      </c>
      <c r="B80" s="5" t="s">
        <v>217</v>
      </c>
      <c r="C80" s="5">
        <v>3225</v>
      </c>
      <c r="D80" s="5">
        <v>0</v>
      </c>
      <c r="E80" s="5" t="s">
        <v>212</v>
      </c>
      <c r="F80" s="5" t="s">
        <v>215</v>
      </c>
    </row>
    <row r="81" spans="1:6" x14ac:dyDescent="0.25">
      <c r="A81" s="5">
        <v>78</v>
      </c>
      <c r="B81" s="5" t="s">
        <v>217</v>
      </c>
      <c r="C81" s="5">
        <v>3225</v>
      </c>
      <c r="D81" s="5">
        <v>0</v>
      </c>
      <c r="E81" s="5" t="s">
        <v>212</v>
      </c>
      <c r="F81" s="5" t="s">
        <v>215</v>
      </c>
    </row>
    <row r="82" spans="1:6" x14ac:dyDescent="0.25">
      <c r="A82" s="5">
        <v>79</v>
      </c>
      <c r="B82" s="5" t="s">
        <v>217</v>
      </c>
      <c r="C82" s="5">
        <v>7387</v>
      </c>
      <c r="D82" s="5">
        <v>0</v>
      </c>
      <c r="E82" s="5" t="s">
        <v>212</v>
      </c>
      <c r="F82" s="5" t="s">
        <v>215</v>
      </c>
    </row>
    <row r="83" spans="1:6" x14ac:dyDescent="0.25">
      <c r="A83" s="5">
        <v>80</v>
      </c>
      <c r="B83" s="5" t="s">
        <v>217</v>
      </c>
      <c r="C83" s="5">
        <v>3470.87</v>
      </c>
      <c r="D83" s="5">
        <v>0</v>
      </c>
      <c r="E83" s="5" t="s">
        <v>212</v>
      </c>
      <c r="F83" s="5" t="s">
        <v>215</v>
      </c>
    </row>
    <row r="84" spans="1:6" x14ac:dyDescent="0.25">
      <c r="A84" s="5">
        <v>81</v>
      </c>
      <c r="B84" s="5" t="s">
        <v>217</v>
      </c>
      <c r="C84" s="5">
        <v>5038</v>
      </c>
      <c r="D84" s="5">
        <v>0</v>
      </c>
      <c r="E84" s="5" t="s">
        <v>212</v>
      </c>
      <c r="F84" s="5" t="s">
        <v>215</v>
      </c>
    </row>
    <row r="85" spans="1:6" x14ac:dyDescent="0.25">
      <c r="A85" s="5">
        <v>82</v>
      </c>
      <c r="B85" s="5" t="s">
        <v>217</v>
      </c>
      <c r="C85" s="5">
        <v>3641</v>
      </c>
      <c r="D85" s="5">
        <v>0</v>
      </c>
      <c r="E85" s="5" t="s">
        <v>212</v>
      </c>
      <c r="F85" s="5" t="s">
        <v>215</v>
      </c>
    </row>
    <row r="86" spans="1:6" x14ac:dyDescent="0.25">
      <c r="A86" s="5">
        <v>83</v>
      </c>
      <c r="B86" s="5" t="s">
        <v>217</v>
      </c>
      <c r="C86" s="5">
        <v>3470.87</v>
      </c>
      <c r="D86" s="5">
        <v>0</v>
      </c>
      <c r="E86" s="5" t="s">
        <v>212</v>
      </c>
      <c r="F86" s="5" t="s">
        <v>215</v>
      </c>
    </row>
    <row r="87" spans="1:6" x14ac:dyDescent="0.25">
      <c r="A87" s="5">
        <v>84</v>
      </c>
      <c r="B87" s="5" t="s">
        <v>217</v>
      </c>
      <c r="C87" s="5">
        <v>3470.87</v>
      </c>
      <c r="D87" s="5">
        <v>0</v>
      </c>
      <c r="E87" s="5" t="s">
        <v>212</v>
      </c>
      <c r="F87" s="5" t="s">
        <v>215</v>
      </c>
    </row>
    <row r="88" spans="1:6" x14ac:dyDescent="0.25">
      <c r="A88" s="5">
        <v>85</v>
      </c>
      <c r="B88" s="5" t="s">
        <v>217</v>
      </c>
      <c r="C88" s="5">
        <v>3225</v>
      </c>
      <c r="D88" s="5">
        <v>0</v>
      </c>
      <c r="E88" s="5" t="s">
        <v>212</v>
      </c>
      <c r="F88" s="5" t="s">
        <v>215</v>
      </c>
    </row>
    <row r="89" spans="1:6" x14ac:dyDescent="0.25">
      <c r="A89" s="5">
        <v>86</v>
      </c>
      <c r="B89" s="5" t="s">
        <v>217</v>
      </c>
      <c r="C89" s="5">
        <v>3641</v>
      </c>
      <c r="D89" s="5">
        <v>0</v>
      </c>
      <c r="E89" s="5" t="s">
        <v>212</v>
      </c>
      <c r="F89" s="5" t="s">
        <v>215</v>
      </c>
    </row>
    <row r="90" spans="1:6" x14ac:dyDescent="0.25">
      <c r="A90" s="5">
        <v>87</v>
      </c>
      <c r="B90" s="5" t="s">
        <v>217</v>
      </c>
      <c r="C90" s="5">
        <v>2761</v>
      </c>
      <c r="D90" s="5">
        <v>0</v>
      </c>
      <c r="E90" s="5" t="s">
        <v>212</v>
      </c>
      <c r="F90" s="5" t="s">
        <v>215</v>
      </c>
    </row>
    <row r="91" spans="1:6" x14ac:dyDescent="0.25">
      <c r="A91" s="5">
        <v>88</v>
      </c>
      <c r="B91" s="5" t="s">
        <v>217</v>
      </c>
      <c r="C91" s="5">
        <v>3225</v>
      </c>
      <c r="D91" s="5">
        <v>0</v>
      </c>
      <c r="E91" s="5" t="s">
        <v>212</v>
      </c>
      <c r="F91" s="5" t="s">
        <v>215</v>
      </c>
    </row>
    <row r="92" spans="1:6" x14ac:dyDescent="0.25">
      <c r="A92" s="5">
        <v>89</v>
      </c>
      <c r="B92" s="5" t="s">
        <v>217</v>
      </c>
      <c r="C92" s="5">
        <v>5038</v>
      </c>
      <c r="D92" s="5">
        <v>0</v>
      </c>
      <c r="E92" s="5" t="s">
        <v>212</v>
      </c>
      <c r="F92" s="5" t="s">
        <v>215</v>
      </c>
    </row>
    <row r="93" spans="1:6" x14ac:dyDescent="0.25">
      <c r="A93" s="5">
        <v>90</v>
      </c>
      <c r="B93" s="5" t="s">
        <v>217</v>
      </c>
      <c r="C93" s="5">
        <v>3641</v>
      </c>
      <c r="D93" s="5">
        <v>0</v>
      </c>
      <c r="E93" s="5" t="s">
        <v>212</v>
      </c>
      <c r="F93" s="5" t="s">
        <v>215</v>
      </c>
    </row>
    <row r="94" spans="1:6" x14ac:dyDescent="0.25">
      <c r="A94" s="5">
        <v>91</v>
      </c>
      <c r="B94" s="5" t="s">
        <v>217</v>
      </c>
      <c r="C94" s="5">
        <v>3225</v>
      </c>
      <c r="D94" s="5">
        <v>0</v>
      </c>
      <c r="E94" s="5" t="s">
        <v>212</v>
      </c>
      <c r="F94" s="5" t="s">
        <v>215</v>
      </c>
    </row>
    <row r="95" spans="1:6" x14ac:dyDescent="0.25">
      <c r="A95" s="5">
        <v>92</v>
      </c>
      <c r="B95" s="5" t="s">
        <v>217</v>
      </c>
      <c r="C95" s="5">
        <v>3641</v>
      </c>
      <c r="D95" s="5">
        <v>0</v>
      </c>
      <c r="E95" s="5" t="s">
        <v>212</v>
      </c>
      <c r="F95" s="5" t="s">
        <v>215</v>
      </c>
    </row>
    <row r="96" spans="1:6" x14ac:dyDescent="0.25">
      <c r="A96" s="5">
        <v>93</v>
      </c>
      <c r="B96" s="5" t="s">
        <v>217</v>
      </c>
      <c r="C96" s="5">
        <v>3225</v>
      </c>
      <c r="D96" s="5">
        <v>0</v>
      </c>
      <c r="E96" s="5" t="s">
        <v>212</v>
      </c>
      <c r="F96" s="5" t="s">
        <v>215</v>
      </c>
    </row>
    <row r="97" spans="1:6" x14ac:dyDescent="0.25">
      <c r="A97" s="5">
        <v>94</v>
      </c>
      <c r="B97" s="5" t="s">
        <v>217</v>
      </c>
      <c r="C97" s="5">
        <v>3918.5</v>
      </c>
      <c r="D97" s="5">
        <v>0</v>
      </c>
      <c r="E97" s="5" t="s">
        <v>212</v>
      </c>
      <c r="F97" s="5" t="s">
        <v>215</v>
      </c>
    </row>
    <row r="98" spans="1:6" x14ac:dyDescent="0.25">
      <c r="A98" s="5">
        <v>95</v>
      </c>
      <c r="B98" s="5" t="s">
        <v>217</v>
      </c>
      <c r="C98" s="5">
        <v>3734</v>
      </c>
      <c r="D98" s="5">
        <v>0</v>
      </c>
      <c r="E98" s="5" t="s">
        <v>212</v>
      </c>
      <c r="F98" s="5" t="s">
        <v>215</v>
      </c>
    </row>
    <row r="99" spans="1:6" x14ac:dyDescent="0.25">
      <c r="A99" s="5">
        <v>96</v>
      </c>
      <c r="B99" s="5" t="s">
        <v>217</v>
      </c>
      <c r="C99" s="5">
        <v>3734</v>
      </c>
      <c r="D99" s="5">
        <v>0</v>
      </c>
      <c r="E99" s="5" t="s">
        <v>212</v>
      </c>
      <c r="F99" s="5" t="s">
        <v>215</v>
      </c>
    </row>
    <row r="100" spans="1:6" x14ac:dyDescent="0.25">
      <c r="A100" s="5">
        <v>97</v>
      </c>
      <c r="B100" s="5" t="s">
        <v>217</v>
      </c>
      <c r="C100" s="5">
        <v>3734</v>
      </c>
      <c r="D100" s="5">
        <v>0</v>
      </c>
      <c r="E100" s="5" t="s">
        <v>212</v>
      </c>
      <c r="F100" s="5" t="s">
        <v>215</v>
      </c>
    </row>
    <row r="101" spans="1:6" x14ac:dyDescent="0.25">
      <c r="A101" s="5">
        <v>98</v>
      </c>
      <c r="B101" s="5" t="s">
        <v>217</v>
      </c>
      <c r="C101" s="5">
        <v>3734</v>
      </c>
      <c r="D101" s="5">
        <v>0</v>
      </c>
      <c r="E101" s="5" t="s">
        <v>212</v>
      </c>
      <c r="F101" s="5" t="s">
        <v>215</v>
      </c>
    </row>
    <row r="102" spans="1:6" x14ac:dyDescent="0.25">
      <c r="A102" s="5">
        <v>99</v>
      </c>
      <c r="B102" s="5" t="s">
        <v>217</v>
      </c>
      <c r="C102" s="5">
        <v>3734</v>
      </c>
      <c r="D102" s="5">
        <v>0</v>
      </c>
      <c r="E102" s="5" t="s">
        <v>212</v>
      </c>
      <c r="F102" s="5" t="s">
        <v>215</v>
      </c>
    </row>
    <row r="103" spans="1:6" x14ac:dyDescent="0.25">
      <c r="A103" s="5">
        <v>100</v>
      </c>
      <c r="B103" s="5" t="s">
        <v>217</v>
      </c>
      <c r="C103" s="5">
        <v>4335.57</v>
      </c>
      <c r="D103" s="5">
        <v>0</v>
      </c>
      <c r="E103" s="5" t="s">
        <v>212</v>
      </c>
      <c r="F103" s="5" t="s">
        <v>215</v>
      </c>
    </row>
    <row r="104" spans="1:6" x14ac:dyDescent="0.25">
      <c r="A104" s="5">
        <v>101</v>
      </c>
      <c r="B104" s="5" t="s">
        <v>217</v>
      </c>
      <c r="C104" s="5">
        <v>6771.1</v>
      </c>
      <c r="D104" s="5">
        <v>0</v>
      </c>
      <c r="E104" s="5" t="s">
        <v>212</v>
      </c>
      <c r="F104" s="5" t="s">
        <v>215</v>
      </c>
    </row>
    <row r="105" spans="1:6" x14ac:dyDescent="0.25">
      <c r="A105" s="5">
        <v>102</v>
      </c>
      <c r="B105" s="5" t="s">
        <v>217</v>
      </c>
      <c r="C105" s="5">
        <v>6771.1</v>
      </c>
      <c r="D105" s="5">
        <v>0</v>
      </c>
      <c r="E105" s="5" t="s">
        <v>212</v>
      </c>
      <c r="F105" s="5" t="s">
        <v>215</v>
      </c>
    </row>
    <row r="106" spans="1:6" x14ac:dyDescent="0.25">
      <c r="A106" s="5">
        <v>103</v>
      </c>
      <c r="B106" s="5" t="s">
        <v>217</v>
      </c>
      <c r="C106" s="5">
        <v>6771.1</v>
      </c>
      <c r="D106" s="5">
        <v>0</v>
      </c>
      <c r="E106" s="5" t="s">
        <v>212</v>
      </c>
      <c r="F106" s="5" t="s">
        <v>215</v>
      </c>
    </row>
    <row r="107" spans="1:6" x14ac:dyDescent="0.25">
      <c r="A107" s="5">
        <v>104</v>
      </c>
      <c r="B107" s="5" t="s">
        <v>217</v>
      </c>
      <c r="C107" s="5">
        <v>6771.1</v>
      </c>
      <c r="D107" s="5">
        <v>0</v>
      </c>
      <c r="E107" s="5" t="s">
        <v>212</v>
      </c>
      <c r="F107" s="5" t="s">
        <v>215</v>
      </c>
    </row>
    <row r="108" spans="1:6" x14ac:dyDescent="0.25">
      <c r="A108" s="5">
        <v>105</v>
      </c>
      <c r="B108" s="5" t="s">
        <v>217</v>
      </c>
      <c r="C108" s="5">
        <v>5458</v>
      </c>
      <c r="D108" s="5">
        <v>0</v>
      </c>
      <c r="E108" s="5" t="s">
        <v>212</v>
      </c>
      <c r="F108" s="5" t="s">
        <v>215</v>
      </c>
    </row>
    <row r="109" spans="1:6" x14ac:dyDescent="0.25">
      <c r="A109" s="5">
        <v>106</v>
      </c>
      <c r="B109" s="5" t="s">
        <v>217</v>
      </c>
      <c r="C109" s="5">
        <v>5458</v>
      </c>
      <c r="D109" s="5">
        <v>0</v>
      </c>
      <c r="E109" s="5" t="s">
        <v>212</v>
      </c>
      <c r="F109" s="5" t="s">
        <v>215</v>
      </c>
    </row>
    <row r="110" spans="1:6" x14ac:dyDescent="0.25">
      <c r="A110" s="5">
        <v>107</v>
      </c>
      <c r="B110" s="5" t="s">
        <v>217</v>
      </c>
      <c r="C110" s="5">
        <v>6185.73</v>
      </c>
      <c r="D110" s="5">
        <v>0</v>
      </c>
      <c r="E110" s="5" t="s">
        <v>212</v>
      </c>
      <c r="F110" s="5" t="s">
        <v>215</v>
      </c>
    </row>
    <row r="111" spans="1:6" x14ac:dyDescent="0.25">
      <c r="A111" s="5">
        <v>108</v>
      </c>
      <c r="B111" s="5" t="s">
        <v>217</v>
      </c>
      <c r="C111" s="5">
        <v>6771.1</v>
      </c>
      <c r="D111" s="5">
        <v>0</v>
      </c>
      <c r="E111" s="5" t="s">
        <v>212</v>
      </c>
      <c r="F111" s="5" t="s">
        <v>215</v>
      </c>
    </row>
    <row r="112" spans="1:6" x14ac:dyDescent="0.25">
      <c r="A112" s="5">
        <v>109</v>
      </c>
      <c r="B112" s="5" t="s">
        <v>217</v>
      </c>
      <c r="C112" s="5">
        <v>6771.1</v>
      </c>
      <c r="D112" s="5">
        <v>0</v>
      </c>
      <c r="E112" s="5" t="s">
        <v>212</v>
      </c>
      <c r="F112" s="5" t="s">
        <v>215</v>
      </c>
    </row>
    <row r="113" spans="1:6" x14ac:dyDescent="0.25">
      <c r="A113" s="5">
        <v>110</v>
      </c>
      <c r="B113" s="5" t="s">
        <v>217</v>
      </c>
      <c r="C113" s="5">
        <v>6771.1</v>
      </c>
      <c r="D113" s="5">
        <v>0</v>
      </c>
      <c r="E113" s="5" t="s">
        <v>212</v>
      </c>
      <c r="F113" s="5" t="s">
        <v>215</v>
      </c>
    </row>
    <row r="114" spans="1:6" x14ac:dyDescent="0.25">
      <c r="A114" s="5">
        <v>111</v>
      </c>
      <c r="B114" s="5" t="s">
        <v>217</v>
      </c>
      <c r="C114" s="5">
        <v>6771.1</v>
      </c>
      <c r="D114" s="5">
        <v>0</v>
      </c>
      <c r="E114" s="5" t="s">
        <v>212</v>
      </c>
      <c r="F114" s="5" t="s">
        <v>215</v>
      </c>
    </row>
    <row r="115" spans="1:6" x14ac:dyDescent="0.25">
      <c r="A115" s="5">
        <v>112</v>
      </c>
      <c r="B115" s="5" t="s">
        <v>217</v>
      </c>
      <c r="C115" s="5">
        <v>5458</v>
      </c>
      <c r="D115" s="5">
        <v>0</v>
      </c>
      <c r="E115" s="5" t="s">
        <v>212</v>
      </c>
      <c r="F115" s="5" t="s">
        <v>215</v>
      </c>
    </row>
    <row r="116" spans="1:6" x14ac:dyDescent="0.25">
      <c r="A116" s="5">
        <v>113</v>
      </c>
      <c r="B116" s="5" t="s">
        <v>217</v>
      </c>
      <c r="C116" s="5">
        <v>5458</v>
      </c>
      <c r="D116" s="5">
        <v>0</v>
      </c>
      <c r="E116" s="5" t="s">
        <v>212</v>
      </c>
      <c r="F116" s="5" t="s">
        <v>215</v>
      </c>
    </row>
    <row r="117" spans="1:6" x14ac:dyDescent="0.25">
      <c r="A117" s="5">
        <v>114</v>
      </c>
      <c r="B117" s="5" t="s">
        <v>217</v>
      </c>
      <c r="C117" s="5">
        <v>6771.1</v>
      </c>
      <c r="D117" s="5">
        <v>0</v>
      </c>
      <c r="E117" s="5" t="s">
        <v>212</v>
      </c>
      <c r="F117" s="5" t="s">
        <v>215</v>
      </c>
    </row>
    <row r="118" spans="1:6" x14ac:dyDescent="0.25">
      <c r="A118" s="5">
        <v>115</v>
      </c>
      <c r="B118" s="5" t="s">
        <v>217</v>
      </c>
      <c r="C118" s="5">
        <v>6185.73</v>
      </c>
      <c r="D118" s="5">
        <v>0</v>
      </c>
      <c r="E118" s="5" t="s">
        <v>212</v>
      </c>
      <c r="F118" s="5" t="s">
        <v>215</v>
      </c>
    </row>
    <row r="119" spans="1:6" x14ac:dyDescent="0.25">
      <c r="A119" s="5">
        <v>116</v>
      </c>
      <c r="B119" s="5" t="s">
        <v>217</v>
      </c>
      <c r="C119" s="5">
        <v>6771.1</v>
      </c>
      <c r="D119" s="5">
        <v>0</v>
      </c>
      <c r="E119" s="5" t="s">
        <v>212</v>
      </c>
      <c r="F119" s="5" t="s">
        <v>215</v>
      </c>
    </row>
    <row r="120" spans="1:6" x14ac:dyDescent="0.25">
      <c r="A120" s="5">
        <v>117</v>
      </c>
      <c r="B120" s="5" t="s">
        <v>217</v>
      </c>
      <c r="C120" s="5">
        <v>6771.1</v>
      </c>
      <c r="D120" s="5">
        <v>0</v>
      </c>
      <c r="E120" s="5" t="s">
        <v>212</v>
      </c>
      <c r="F120" s="5" t="s">
        <v>215</v>
      </c>
    </row>
    <row r="121" spans="1:6" x14ac:dyDescent="0.25">
      <c r="A121" s="5">
        <v>118</v>
      </c>
      <c r="B121" s="5" t="s">
        <v>217</v>
      </c>
      <c r="C121" s="5">
        <v>6771.1</v>
      </c>
      <c r="D121" s="5">
        <v>0</v>
      </c>
      <c r="E121" s="5" t="s">
        <v>212</v>
      </c>
      <c r="F121" s="5" t="s">
        <v>215</v>
      </c>
    </row>
    <row r="122" spans="1:6" x14ac:dyDescent="0.25">
      <c r="A122" s="5">
        <v>119</v>
      </c>
      <c r="B122" s="5" t="s">
        <v>217</v>
      </c>
      <c r="C122" s="5">
        <v>6771.1</v>
      </c>
      <c r="D122" s="5">
        <v>0</v>
      </c>
      <c r="E122" s="5" t="s">
        <v>212</v>
      </c>
      <c r="F122" s="5" t="s">
        <v>215</v>
      </c>
    </row>
    <row r="123" spans="1:6" x14ac:dyDescent="0.25">
      <c r="A123" s="5">
        <v>120</v>
      </c>
      <c r="B123" s="5" t="s">
        <v>217</v>
      </c>
      <c r="C123" s="5">
        <v>5974.5</v>
      </c>
      <c r="D123" s="5">
        <v>0</v>
      </c>
      <c r="E123" s="5" t="s">
        <v>212</v>
      </c>
      <c r="F123" s="5" t="s">
        <v>215</v>
      </c>
    </row>
    <row r="124" spans="1:6" x14ac:dyDescent="0.25">
      <c r="A124" s="5">
        <v>121</v>
      </c>
      <c r="B124" s="5" t="s">
        <v>217</v>
      </c>
      <c r="C124" s="5">
        <v>6771.1</v>
      </c>
      <c r="D124" s="5">
        <v>0</v>
      </c>
      <c r="E124" s="5" t="s">
        <v>212</v>
      </c>
      <c r="F124" s="5" t="s">
        <v>215</v>
      </c>
    </row>
    <row r="125" spans="1:6" x14ac:dyDescent="0.25">
      <c r="A125" s="5">
        <v>122</v>
      </c>
      <c r="B125" s="5" t="s">
        <v>217</v>
      </c>
      <c r="C125" s="5">
        <v>6771.1</v>
      </c>
      <c r="D125" s="5">
        <v>0</v>
      </c>
      <c r="E125" s="5" t="s">
        <v>212</v>
      </c>
      <c r="F125" s="5" t="s">
        <v>215</v>
      </c>
    </row>
    <row r="126" spans="1:6" x14ac:dyDescent="0.25">
      <c r="A126" s="5">
        <v>123</v>
      </c>
      <c r="B126" s="5" t="s">
        <v>217</v>
      </c>
      <c r="C126" s="5">
        <v>6771.1</v>
      </c>
      <c r="D126" s="5">
        <v>0</v>
      </c>
      <c r="E126" s="5" t="s">
        <v>212</v>
      </c>
      <c r="F126" s="5" t="s">
        <v>215</v>
      </c>
    </row>
    <row r="127" spans="1:6" x14ac:dyDescent="0.25">
      <c r="A127" s="5">
        <v>124</v>
      </c>
      <c r="B127" s="5" t="s">
        <v>217</v>
      </c>
      <c r="C127" s="5">
        <v>5458</v>
      </c>
      <c r="D127" s="5">
        <v>0</v>
      </c>
      <c r="E127" s="5" t="s">
        <v>212</v>
      </c>
      <c r="F127" s="5" t="s">
        <v>215</v>
      </c>
    </row>
    <row r="128" spans="1:6" x14ac:dyDescent="0.25">
      <c r="A128" s="5">
        <v>125</v>
      </c>
      <c r="B128" s="5" t="s">
        <v>217</v>
      </c>
      <c r="C128" s="5">
        <v>6771.1</v>
      </c>
      <c r="D128" s="5">
        <v>0</v>
      </c>
      <c r="E128" s="5" t="s">
        <v>212</v>
      </c>
      <c r="F128" s="5" t="s">
        <v>215</v>
      </c>
    </row>
    <row r="129" spans="1:6" x14ac:dyDescent="0.25">
      <c r="A129" s="5">
        <v>126</v>
      </c>
      <c r="B129" s="5" t="s">
        <v>217</v>
      </c>
      <c r="C129" s="5">
        <v>6771.1</v>
      </c>
      <c r="D129" s="5">
        <v>0</v>
      </c>
      <c r="E129" s="5" t="s">
        <v>212</v>
      </c>
      <c r="F129" s="5" t="s">
        <v>215</v>
      </c>
    </row>
    <row r="130" spans="1:6" x14ac:dyDescent="0.25">
      <c r="A130" s="5">
        <v>127</v>
      </c>
      <c r="B130" s="5" t="s">
        <v>217</v>
      </c>
      <c r="C130" s="5">
        <v>5458</v>
      </c>
      <c r="D130" s="5">
        <v>0</v>
      </c>
      <c r="E130" s="5" t="s">
        <v>212</v>
      </c>
      <c r="F130" s="5" t="s">
        <v>215</v>
      </c>
    </row>
    <row r="131" spans="1:6" x14ac:dyDescent="0.25">
      <c r="A131" s="5">
        <v>128</v>
      </c>
      <c r="B131" s="5" t="s">
        <v>217</v>
      </c>
      <c r="C131" s="5">
        <v>6771.1</v>
      </c>
      <c r="D131" s="5">
        <v>0</v>
      </c>
      <c r="E131" s="5" t="s">
        <v>212</v>
      </c>
      <c r="F131" s="5" t="s">
        <v>215</v>
      </c>
    </row>
    <row r="132" spans="1:6" x14ac:dyDescent="0.25">
      <c r="A132" s="5">
        <v>129</v>
      </c>
      <c r="B132" s="5" t="s">
        <v>217</v>
      </c>
      <c r="C132" s="5">
        <v>6771.1</v>
      </c>
      <c r="D132" s="5">
        <v>0</v>
      </c>
      <c r="E132" s="5" t="s">
        <v>212</v>
      </c>
      <c r="F132" s="5" t="s">
        <v>215</v>
      </c>
    </row>
    <row r="133" spans="1:6" x14ac:dyDescent="0.25">
      <c r="A133" s="5">
        <v>130</v>
      </c>
      <c r="B133" s="5" t="s">
        <v>217</v>
      </c>
      <c r="C133" s="5">
        <v>6771.1</v>
      </c>
      <c r="D133" s="5">
        <v>0</v>
      </c>
      <c r="E133" s="5" t="s">
        <v>212</v>
      </c>
      <c r="F133" s="5" t="s">
        <v>215</v>
      </c>
    </row>
    <row r="134" spans="1:6" x14ac:dyDescent="0.25">
      <c r="A134" s="5">
        <v>131</v>
      </c>
      <c r="B134" s="5" t="s">
        <v>217</v>
      </c>
      <c r="C134" s="5">
        <v>4730.2700000000004</v>
      </c>
      <c r="D134" s="5">
        <v>0</v>
      </c>
      <c r="E134" s="5" t="s">
        <v>212</v>
      </c>
      <c r="F134" s="5" t="s">
        <v>215</v>
      </c>
    </row>
    <row r="135" spans="1:6" x14ac:dyDescent="0.25">
      <c r="A135" s="5">
        <v>132</v>
      </c>
      <c r="B135" s="5" t="s">
        <v>217</v>
      </c>
      <c r="C135" s="5">
        <v>6771.1</v>
      </c>
      <c r="D135" s="5">
        <v>0</v>
      </c>
      <c r="E135" s="5" t="s">
        <v>212</v>
      </c>
      <c r="F135" s="5" t="s">
        <v>215</v>
      </c>
    </row>
    <row r="136" spans="1:6" x14ac:dyDescent="0.25">
      <c r="A136" s="5">
        <v>133</v>
      </c>
      <c r="B136" s="5" t="s">
        <v>217</v>
      </c>
      <c r="C136" s="5">
        <v>5974.5</v>
      </c>
      <c r="D136" s="5">
        <v>0</v>
      </c>
      <c r="E136" s="5" t="s">
        <v>212</v>
      </c>
      <c r="F136" s="5" t="s">
        <v>215</v>
      </c>
    </row>
    <row r="137" spans="1:6" x14ac:dyDescent="0.25">
      <c r="A137" s="5">
        <v>134</v>
      </c>
      <c r="B137" s="5" t="s">
        <v>217</v>
      </c>
      <c r="C137" s="5">
        <v>6771.1</v>
      </c>
      <c r="D137" s="5">
        <v>0</v>
      </c>
      <c r="E137" s="5" t="s">
        <v>212</v>
      </c>
      <c r="F137" s="5" t="s">
        <v>215</v>
      </c>
    </row>
    <row r="138" spans="1:6" x14ac:dyDescent="0.25">
      <c r="A138" s="5">
        <v>135</v>
      </c>
      <c r="B138" s="5" t="s">
        <v>217</v>
      </c>
      <c r="C138" s="5">
        <v>5458</v>
      </c>
      <c r="D138" s="5">
        <v>0</v>
      </c>
      <c r="E138" s="5" t="s">
        <v>212</v>
      </c>
      <c r="F138" s="5" t="s">
        <v>215</v>
      </c>
    </row>
    <row r="139" spans="1:6" x14ac:dyDescent="0.25">
      <c r="A139" s="5">
        <v>136</v>
      </c>
      <c r="B139" s="5" t="s">
        <v>217</v>
      </c>
      <c r="C139" s="5">
        <v>6185.73</v>
      </c>
      <c r="D139" s="5">
        <v>0</v>
      </c>
      <c r="E139" s="5" t="s">
        <v>212</v>
      </c>
      <c r="F139" s="5" t="s">
        <v>215</v>
      </c>
    </row>
    <row r="140" spans="1:6" x14ac:dyDescent="0.25">
      <c r="A140" s="5">
        <v>137</v>
      </c>
      <c r="B140" s="5" t="s">
        <v>217</v>
      </c>
      <c r="C140" s="5">
        <v>6771.1</v>
      </c>
      <c r="D140" s="5">
        <v>0</v>
      </c>
      <c r="E140" s="5" t="s">
        <v>212</v>
      </c>
      <c r="F140" s="5" t="s">
        <v>215</v>
      </c>
    </row>
    <row r="141" spans="1:6" x14ac:dyDescent="0.25">
      <c r="A141" s="5">
        <v>138</v>
      </c>
      <c r="B141" s="5" t="s">
        <v>217</v>
      </c>
      <c r="C141" s="5">
        <v>6771.1</v>
      </c>
      <c r="D141" s="5">
        <v>0</v>
      </c>
      <c r="E141" s="5" t="s">
        <v>212</v>
      </c>
      <c r="F141" s="5" t="s">
        <v>215</v>
      </c>
    </row>
    <row r="142" spans="1:6" x14ac:dyDescent="0.25">
      <c r="A142" s="5">
        <v>139</v>
      </c>
      <c r="B142" s="5" t="s">
        <v>217</v>
      </c>
      <c r="C142" s="5">
        <v>6771.1</v>
      </c>
      <c r="D142" s="5">
        <v>0</v>
      </c>
      <c r="E142" s="5" t="s">
        <v>212</v>
      </c>
      <c r="F142" s="5" t="s">
        <v>215</v>
      </c>
    </row>
    <row r="143" spans="1:6" x14ac:dyDescent="0.25">
      <c r="A143" s="5">
        <v>140</v>
      </c>
      <c r="B143" s="5" t="s">
        <v>217</v>
      </c>
      <c r="C143" s="5">
        <v>6771.1</v>
      </c>
      <c r="D143" s="5">
        <v>0</v>
      </c>
      <c r="E143" s="5" t="s">
        <v>212</v>
      </c>
      <c r="F143" s="5" t="s">
        <v>215</v>
      </c>
    </row>
    <row r="144" spans="1:6" x14ac:dyDescent="0.25">
      <c r="A144" s="5">
        <v>141</v>
      </c>
      <c r="B144" s="5" t="s">
        <v>217</v>
      </c>
      <c r="C144" s="5">
        <v>6771.1</v>
      </c>
      <c r="D144" s="5">
        <v>0</v>
      </c>
      <c r="E144" s="5" t="s">
        <v>212</v>
      </c>
      <c r="F144" s="5" t="s">
        <v>215</v>
      </c>
    </row>
    <row r="145" spans="1:6" x14ac:dyDescent="0.25">
      <c r="A145" s="5">
        <v>142</v>
      </c>
      <c r="B145" s="5" t="s">
        <v>217</v>
      </c>
      <c r="C145" s="5">
        <v>6771.1</v>
      </c>
      <c r="D145" s="5">
        <v>0</v>
      </c>
      <c r="E145" s="5" t="s">
        <v>212</v>
      </c>
      <c r="F145" s="5" t="s">
        <v>215</v>
      </c>
    </row>
    <row r="146" spans="1:6" x14ac:dyDescent="0.25">
      <c r="A146" s="5">
        <v>143</v>
      </c>
      <c r="B146" s="5" t="s">
        <v>217</v>
      </c>
      <c r="C146" s="5">
        <v>6185.73</v>
      </c>
      <c r="D146" s="5">
        <v>0</v>
      </c>
      <c r="E146" s="5" t="s">
        <v>212</v>
      </c>
      <c r="F146" s="5" t="s">
        <v>215</v>
      </c>
    </row>
    <row r="147" spans="1:6" x14ac:dyDescent="0.25">
      <c r="A147" s="5">
        <v>144</v>
      </c>
      <c r="B147" s="5" t="s">
        <v>217</v>
      </c>
      <c r="C147" s="5">
        <v>6771.1</v>
      </c>
      <c r="D147" s="5">
        <v>0</v>
      </c>
      <c r="E147" s="5" t="s">
        <v>212</v>
      </c>
      <c r="F147" s="5" t="s">
        <v>215</v>
      </c>
    </row>
    <row r="148" spans="1:6" x14ac:dyDescent="0.25">
      <c r="A148" s="5">
        <v>145</v>
      </c>
      <c r="B148" s="5" t="s">
        <v>217</v>
      </c>
      <c r="C148" s="5">
        <v>6771.1</v>
      </c>
      <c r="D148" s="5">
        <v>0</v>
      </c>
      <c r="E148" s="5" t="s">
        <v>212</v>
      </c>
      <c r="F148" s="5" t="s">
        <v>215</v>
      </c>
    </row>
    <row r="149" spans="1:6" x14ac:dyDescent="0.25">
      <c r="A149" s="5">
        <v>146</v>
      </c>
      <c r="B149" s="5" t="s">
        <v>217</v>
      </c>
      <c r="C149" s="5">
        <v>6771.1</v>
      </c>
      <c r="D149" s="5">
        <v>0</v>
      </c>
      <c r="E149" s="5" t="s">
        <v>212</v>
      </c>
      <c r="F149" s="5" t="s">
        <v>215</v>
      </c>
    </row>
    <row r="150" spans="1:6" x14ac:dyDescent="0.25">
      <c r="A150" s="5">
        <v>147</v>
      </c>
      <c r="B150" s="5" t="s">
        <v>217</v>
      </c>
      <c r="C150" s="5">
        <v>6771.1</v>
      </c>
      <c r="D150" s="5">
        <v>0</v>
      </c>
      <c r="E150" s="5" t="s">
        <v>212</v>
      </c>
      <c r="F150" s="5" t="s">
        <v>215</v>
      </c>
    </row>
    <row r="151" spans="1:6" x14ac:dyDescent="0.25">
      <c r="A151" s="5">
        <v>148</v>
      </c>
      <c r="B151" s="5" t="s">
        <v>217</v>
      </c>
      <c r="C151" s="5">
        <v>5458</v>
      </c>
      <c r="D151" s="5">
        <v>0</v>
      </c>
      <c r="E151" s="5" t="s">
        <v>212</v>
      </c>
      <c r="F151" s="5" t="s">
        <v>215</v>
      </c>
    </row>
    <row r="152" spans="1:6" x14ac:dyDescent="0.25">
      <c r="A152" s="5">
        <v>149</v>
      </c>
      <c r="B152" s="5" t="s">
        <v>217</v>
      </c>
      <c r="C152" s="5">
        <v>6771.1</v>
      </c>
      <c r="D152" s="5">
        <v>0</v>
      </c>
      <c r="E152" s="5" t="s">
        <v>212</v>
      </c>
      <c r="F152" s="5" t="s">
        <v>215</v>
      </c>
    </row>
    <row r="153" spans="1:6" x14ac:dyDescent="0.25">
      <c r="A153" s="5">
        <v>150</v>
      </c>
      <c r="B153" s="5" t="s">
        <v>217</v>
      </c>
      <c r="C153" s="5">
        <v>6771.1</v>
      </c>
      <c r="D153" s="5">
        <v>0</v>
      </c>
      <c r="E153" s="5" t="s">
        <v>212</v>
      </c>
      <c r="F153" s="5" t="s">
        <v>215</v>
      </c>
    </row>
    <row r="154" spans="1:6" x14ac:dyDescent="0.25">
      <c r="A154" s="5">
        <v>151</v>
      </c>
      <c r="B154" s="5" t="s">
        <v>217</v>
      </c>
      <c r="C154" s="5">
        <v>6771.1</v>
      </c>
      <c r="D154" s="5">
        <v>0</v>
      </c>
      <c r="E154" s="5" t="s">
        <v>212</v>
      </c>
      <c r="F154" s="5" t="s">
        <v>215</v>
      </c>
    </row>
    <row r="155" spans="1:6" x14ac:dyDescent="0.25">
      <c r="A155" s="5">
        <v>152</v>
      </c>
      <c r="B155" s="5" t="s">
        <v>217</v>
      </c>
      <c r="C155" s="5">
        <v>6771.1</v>
      </c>
      <c r="D155" s="5">
        <v>0</v>
      </c>
      <c r="E155" s="5" t="s">
        <v>212</v>
      </c>
      <c r="F155" s="5" t="s">
        <v>215</v>
      </c>
    </row>
    <row r="156" spans="1:6" x14ac:dyDescent="0.25">
      <c r="A156" s="5">
        <v>153</v>
      </c>
      <c r="B156" s="5" t="s">
        <v>217</v>
      </c>
      <c r="C156" s="5">
        <v>6771.1</v>
      </c>
      <c r="D156" s="5">
        <v>0</v>
      </c>
      <c r="E156" s="5" t="s">
        <v>212</v>
      </c>
      <c r="F156" s="5" t="s">
        <v>215</v>
      </c>
    </row>
    <row r="157" spans="1:6" x14ac:dyDescent="0.25">
      <c r="A157" s="5">
        <v>154</v>
      </c>
      <c r="B157" s="5" t="s">
        <v>217</v>
      </c>
      <c r="C157" s="5">
        <v>6771.1</v>
      </c>
      <c r="D157" s="5">
        <v>0</v>
      </c>
      <c r="E157" s="5" t="s">
        <v>212</v>
      </c>
      <c r="F157" s="5" t="s">
        <v>215</v>
      </c>
    </row>
    <row r="158" spans="1:6" x14ac:dyDescent="0.25">
      <c r="A158" s="5">
        <v>155</v>
      </c>
      <c r="B158" s="5" t="s">
        <v>217</v>
      </c>
      <c r="C158" s="5">
        <v>6771.1</v>
      </c>
      <c r="D158" s="5">
        <v>0</v>
      </c>
      <c r="E158" s="5" t="s">
        <v>212</v>
      </c>
      <c r="F158" s="5" t="s">
        <v>215</v>
      </c>
    </row>
    <row r="159" spans="1:6" x14ac:dyDescent="0.25">
      <c r="A159" s="5">
        <v>156</v>
      </c>
      <c r="B159" s="5" t="s">
        <v>217</v>
      </c>
      <c r="C159" s="5">
        <v>6185.73</v>
      </c>
      <c r="D159" s="5">
        <v>0</v>
      </c>
      <c r="E159" s="5" t="s">
        <v>212</v>
      </c>
      <c r="F159" s="5" t="s">
        <v>215</v>
      </c>
    </row>
    <row r="160" spans="1:6" x14ac:dyDescent="0.25">
      <c r="A160" s="5">
        <v>157</v>
      </c>
      <c r="B160" s="5" t="s">
        <v>217</v>
      </c>
      <c r="C160" s="5">
        <v>4730.2700000000004</v>
      </c>
      <c r="D160" s="5">
        <v>0</v>
      </c>
      <c r="E160" s="5" t="s">
        <v>212</v>
      </c>
      <c r="F160" s="5" t="s">
        <v>215</v>
      </c>
    </row>
    <row r="161" spans="1:6" x14ac:dyDescent="0.25">
      <c r="A161" s="5">
        <v>158</v>
      </c>
      <c r="B161" s="5" t="s">
        <v>217</v>
      </c>
      <c r="C161" s="5">
        <v>6771.1</v>
      </c>
      <c r="D161" s="5">
        <v>0</v>
      </c>
      <c r="E161" s="5" t="s">
        <v>212</v>
      </c>
      <c r="F161" s="5" t="s">
        <v>215</v>
      </c>
    </row>
    <row r="162" spans="1:6" x14ac:dyDescent="0.25">
      <c r="A162" s="5">
        <v>159</v>
      </c>
      <c r="B162" s="5" t="s">
        <v>217</v>
      </c>
      <c r="C162" s="5">
        <v>6771.1</v>
      </c>
      <c r="D162" s="5">
        <v>0</v>
      </c>
      <c r="E162" s="5" t="s">
        <v>212</v>
      </c>
      <c r="F162" s="5" t="s">
        <v>215</v>
      </c>
    </row>
    <row r="163" spans="1:6" x14ac:dyDescent="0.25">
      <c r="A163" s="5">
        <v>160</v>
      </c>
      <c r="B163" s="5" t="s">
        <v>217</v>
      </c>
      <c r="C163" s="5">
        <v>6771.1</v>
      </c>
      <c r="D163" s="5">
        <v>0</v>
      </c>
      <c r="E163" s="5" t="s">
        <v>212</v>
      </c>
      <c r="F163" s="5" t="s">
        <v>215</v>
      </c>
    </row>
    <row r="164" spans="1:6" x14ac:dyDescent="0.25">
      <c r="A164" s="5">
        <v>161</v>
      </c>
      <c r="B164" s="5" t="s">
        <v>217</v>
      </c>
      <c r="C164" s="5">
        <v>4730.2700000000004</v>
      </c>
      <c r="D164" s="5">
        <v>0</v>
      </c>
      <c r="E164" s="5" t="s">
        <v>212</v>
      </c>
      <c r="F164" s="5" t="s">
        <v>215</v>
      </c>
    </row>
    <row r="165" spans="1:6" x14ac:dyDescent="0.25">
      <c r="A165" s="5">
        <v>162</v>
      </c>
      <c r="B165" s="5" t="s">
        <v>217</v>
      </c>
      <c r="C165" s="5">
        <v>6771.1</v>
      </c>
      <c r="D165" s="5">
        <v>0</v>
      </c>
      <c r="E165" s="5" t="s">
        <v>212</v>
      </c>
      <c r="F165" s="5" t="s">
        <v>215</v>
      </c>
    </row>
    <row r="166" spans="1:6" x14ac:dyDescent="0.25">
      <c r="A166" s="5">
        <v>163</v>
      </c>
      <c r="B166" s="5" t="s">
        <v>217</v>
      </c>
      <c r="C166" s="5">
        <v>6771.1</v>
      </c>
      <c r="D166" s="5">
        <v>0</v>
      </c>
      <c r="E166" s="5" t="s">
        <v>212</v>
      </c>
      <c r="F166" s="5" t="s">
        <v>215</v>
      </c>
    </row>
    <row r="167" spans="1:6" x14ac:dyDescent="0.25">
      <c r="A167" s="5">
        <v>164</v>
      </c>
      <c r="B167" s="5" t="s">
        <v>217</v>
      </c>
      <c r="C167" s="5">
        <v>4734.2700000000004</v>
      </c>
      <c r="D167" s="5">
        <v>0</v>
      </c>
      <c r="E167" s="5" t="s">
        <v>212</v>
      </c>
      <c r="F167" s="5" t="s">
        <v>215</v>
      </c>
    </row>
    <row r="168" spans="1:6" x14ac:dyDescent="0.25">
      <c r="A168" s="5">
        <v>165</v>
      </c>
      <c r="B168" s="5" t="s">
        <v>217</v>
      </c>
      <c r="C168" s="5">
        <v>5462</v>
      </c>
      <c r="D168" s="5">
        <v>0</v>
      </c>
      <c r="E168" s="5" t="s">
        <v>212</v>
      </c>
      <c r="F168" s="5" t="s">
        <v>215</v>
      </c>
    </row>
    <row r="169" spans="1:6" x14ac:dyDescent="0.25">
      <c r="A169" s="5">
        <v>166</v>
      </c>
      <c r="B169" s="5" t="s">
        <v>217</v>
      </c>
      <c r="C169" s="5">
        <v>5462</v>
      </c>
      <c r="D169" s="5">
        <v>0</v>
      </c>
      <c r="E169" s="5" t="s">
        <v>212</v>
      </c>
      <c r="F169" s="5" t="s">
        <v>215</v>
      </c>
    </row>
    <row r="170" spans="1:6" x14ac:dyDescent="0.25">
      <c r="A170" s="5">
        <v>167</v>
      </c>
      <c r="B170" s="5" t="s">
        <v>217</v>
      </c>
      <c r="C170" s="5">
        <v>5462</v>
      </c>
      <c r="D170" s="5">
        <v>0</v>
      </c>
      <c r="E170" s="5" t="s">
        <v>212</v>
      </c>
      <c r="F170" s="5" t="s">
        <v>215</v>
      </c>
    </row>
    <row r="171" spans="1:6" x14ac:dyDescent="0.25">
      <c r="A171" s="5">
        <v>168</v>
      </c>
      <c r="B171" s="5" t="s">
        <v>217</v>
      </c>
      <c r="C171" s="5">
        <v>5462</v>
      </c>
      <c r="D171" s="5">
        <v>0</v>
      </c>
      <c r="E171" s="5" t="s">
        <v>212</v>
      </c>
      <c r="F171" s="5" t="s">
        <v>215</v>
      </c>
    </row>
    <row r="172" spans="1:6" x14ac:dyDescent="0.25">
      <c r="A172" s="5">
        <v>169</v>
      </c>
      <c r="B172" s="5" t="s">
        <v>217</v>
      </c>
      <c r="C172" s="5">
        <v>5462</v>
      </c>
      <c r="D172" s="5">
        <v>0</v>
      </c>
      <c r="E172" s="5" t="s">
        <v>212</v>
      </c>
      <c r="F172" s="5" t="s">
        <v>215</v>
      </c>
    </row>
    <row r="173" spans="1:6" x14ac:dyDescent="0.25">
      <c r="A173" s="5">
        <v>170</v>
      </c>
      <c r="B173" s="5" t="s">
        <v>217</v>
      </c>
      <c r="C173" s="5">
        <v>5462</v>
      </c>
      <c r="D173" s="5">
        <v>0</v>
      </c>
      <c r="E173" s="5" t="s">
        <v>212</v>
      </c>
      <c r="F173" s="5" t="s">
        <v>215</v>
      </c>
    </row>
    <row r="174" spans="1:6" x14ac:dyDescent="0.25">
      <c r="A174" s="5">
        <v>171</v>
      </c>
      <c r="B174" s="5" t="s">
        <v>217</v>
      </c>
      <c r="C174" s="5">
        <v>5462</v>
      </c>
      <c r="D174" s="5">
        <v>0</v>
      </c>
      <c r="E174" s="5" t="s">
        <v>212</v>
      </c>
      <c r="F174" s="5" t="s">
        <v>215</v>
      </c>
    </row>
    <row r="175" spans="1:6" x14ac:dyDescent="0.25">
      <c r="A175" s="5">
        <v>172</v>
      </c>
      <c r="B175" s="5" t="s">
        <v>217</v>
      </c>
      <c r="C175" s="5">
        <v>5462</v>
      </c>
      <c r="D175" s="5">
        <v>0</v>
      </c>
      <c r="E175" s="5" t="s">
        <v>212</v>
      </c>
      <c r="F175" s="5" t="s">
        <v>215</v>
      </c>
    </row>
    <row r="176" spans="1:6" x14ac:dyDescent="0.25">
      <c r="A176" s="5">
        <v>173</v>
      </c>
      <c r="B176" s="5" t="s">
        <v>217</v>
      </c>
      <c r="C176" s="5">
        <v>5199</v>
      </c>
      <c r="D176" s="5">
        <v>0</v>
      </c>
      <c r="E176" s="5" t="s">
        <v>212</v>
      </c>
      <c r="F176" s="5" t="s">
        <v>215</v>
      </c>
    </row>
    <row r="177" spans="1:6" x14ac:dyDescent="0.25">
      <c r="A177" s="5">
        <v>174</v>
      </c>
      <c r="B177" s="5" t="s">
        <v>217</v>
      </c>
      <c r="C177" s="5">
        <v>5199</v>
      </c>
      <c r="D177" s="5">
        <v>0</v>
      </c>
      <c r="E177" s="5" t="s">
        <v>212</v>
      </c>
      <c r="F177" s="5" t="s">
        <v>215</v>
      </c>
    </row>
    <row r="178" spans="1:6" x14ac:dyDescent="0.25">
      <c r="A178" s="5">
        <v>175</v>
      </c>
      <c r="B178" s="5" t="s">
        <v>217</v>
      </c>
      <c r="C178" s="5">
        <v>5199</v>
      </c>
      <c r="D178" s="5">
        <v>0</v>
      </c>
      <c r="E178" s="5" t="s">
        <v>212</v>
      </c>
      <c r="F178" s="5" t="s">
        <v>215</v>
      </c>
    </row>
    <row r="179" spans="1:6" x14ac:dyDescent="0.25">
      <c r="A179" s="5">
        <v>176</v>
      </c>
      <c r="B179" s="5" t="s">
        <v>217</v>
      </c>
      <c r="C179" s="5">
        <v>6479.27</v>
      </c>
      <c r="D179" s="5">
        <v>0</v>
      </c>
      <c r="E179" s="5" t="s">
        <v>212</v>
      </c>
      <c r="F179" s="5" t="s">
        <v>215</v>
      </c>
    </row>
    <row r="180" spans="1:6" x14ac:dyDescent="0.25">
      <c r="A180" s="5">
        <v>177</v>
      </c>
      <c r="B180" s="5" t="s">
        <v>217</v>
      </c>
      <c r="C180" s="5">
        <v>6479.27</v>
      </c>
      <c r="D180" s="5">
        <v>0</v>
      </c>
      <c r="E180" s="5" t="s">
        <v>212</v>
      </c>
      <c r="F180" s="5" t="s">
        <v>215</v>
      </c>
    </row>
    <row r="181" spans="1:6" x14ac:dyDescent="0.25">
      <c r="A181" s="5">
        <v>178</v>
      </c>
      <c r="B181" s="5" t="s">
        <v>217</v>
      </c>
      <c r="C181" s="5">
        <v>5199</v>
      </c>
      <c r="D181" s="5">
        <v>0</v>
      </c>
      <c r="E181" s="5" t="s">
        <v>212</v>
      </c>
      <c r="F181" s="5" t="s">
        <v>215</v>
      </c>
    </row>
    <row r="182" spans="1:6" x14ac:dyDescent="0.25">
      <c r="A182" s="5">
        <v>179</v>
      </c>
      <c r="B182" s="5" t="s">
        <v>217</v>
      </c>
      <c r="C182" s="5">
        <v>6479.27</v>
      </c>
      <c r="D182" s="5">
        <v>0</v>
      </c>
      <c r="E182" s="5" t="s">
        <v>212</v>
      </c>
      <c r="F182" s="5" t="s">
        <v>215</v>
      </c>
    </row>
    <row r="183" spans="1:6" x14ac:dyDescent="0.25">
      <c r="A183" s="5">
        <v>180</v>
      </c>
      <c r="B183" s="5" t="s">
        <v>217</v>
      </c>
      <c r="C183" s="5">
        <v>5892.2</v>
      </c>
      <c r="D183" s="5">
        <v>0</v>
      </c>
      <c r="E183" s="5" t="s">
        <v>212</v>
      </c>
      <c r="F183" s="5" t="s">
        <v>215</v>
      </c>
    </row>
    <row r="184" spans="1:6" x14ac:dyDescent="0.25">
      <c r="A184" s="5">
        <v>181</v>
      </c>
      <c r="B184" s="5" t="s">
        <v>217</v>
      </c>
      <c r="C184" s="5">
        <v>5199</v>
      </c>
      <c r="D184" s="5">
        <v>0</v>
      </c>
      <c r="E184" s="5" t="s">
        <v>212</v>
      </c>
      <c r="F184" s="5" t="s">
        <v>215</v>
      </c>
    </row>
    <row r="185" spans="1:6" x14ac:dyDescent="0.25">
      <c r="A185" s="5">
        <v>182</v>
      </c>
      <c r="B185" s="5" t="s">
        <v>217</v>
      </c>
      <c r="C185" s="5">
        <v>6479.27</v>
      </c>
      <c r="D185" s="5">
        <v>0</v>
      </c>
      <c r="E185" s="5" t="s">
        <v>212</v>
      </c>
      <c r="F185" s="5" t="s">
        <v>215</v>
      </c>
    </row>
    <row r="186" spans="1:6" x14ac:dyDescent="0.25">
      <c r="A186" s="5">
        <v>183</v>
      </c>
      <c r="B186" s="5" t="s">
        <v>217</v>
      </c>
      <c r="C186" s="5">
        <v>6479.27</v>
      </c>
      <c r="D186" s="5">
        <v>0</v>
      </c>
      <c r="E186" s="5" t="s">
        <v>212</v>
      </c>
      <c r="F186" s="5" t="s">
        <v>215</v>
      </c>
    </row>
    <row r="187" spans="1:6" x14ac:dyDescent="0.25">
      <c r="A187" s="5">
        <v>184</v>
      </c>
      <c r="B187" s="5" t="s">
        <v>217</v>
      </c>
      <c r="C187" s="5">
        <v>6479.27</v>
      </c>
      <c r="D187" s="5">
        <v>0</v>
      </c>
      <c r="E187" s="5" t="s">
        <v>212</v>
      </c>
      <c r="F187" s="5" t="s">
        <v>215</v>
      </c>
    </row>
    <row r="188" spans="1:6" x14ac:dyDescent="0.25">
      <c r="A188" s="5">
        <v>185</v>
      </c>
      <c r="B188" s="5" t="s">
        <v>217</v>
      </c>
      <c r="C188" s="5">
        <v>5199</v>
      </c>
      <c r="D188" s="5">
        <v>0</v>
      </c>
      <c r="E188" s="5" t="s">
        <v>212</v>
      </c>
      <c r="F188" s="5" t="s">
        <v>215</v>
      </c>
    </row>
    <row r="189" spans="1:6" x14ac:dyDescent="0.25">
      <c r="A189" s="5">
        <v>186</v>
      </c>
      <c r="B189" s="5" t="s">
        <v>217</v>
      </c>
      <c r="C189" s="5">
        <v>5199</v>
      </c>
      <c r="D189" s="5">
        <v>0</v>
      </c>
      <c r="E189" s="5" t="s">
        <v>212</v>
      </c>
      <c r="F189" s="5" t="s">
        <v>215</v>
      </c>
    </row>
    <row r="190" spans="1:6" x14ac:dyDescent="0.25">
      <c r="A190" s="5">
        <v>187</v>
      </c>
      <c r="B190" s="5" t="s">
        <v>217</v>
      </c>
      <c r="C190" s="5">
        <v>6479.27</v>
      </c>
      <c r="D190" s="5">
        <v>0</v>
      </c>
      <c r="E190" s="5" t="s">
        <v>212</v>
      </c>
      <c r="F190" s="5" t="s">
        <v>215</v>
      </c>
    </row>
    <row r="191" spans="1:6" x14ac:dyDescent="0.25">
      <c r="A191" s="5">
        <v>188</v>
      </c>
      <c r="B191" s="5" t="s">
        <v>217</v>
      </c>
      <c r="C191" s="5">
        <v>5892.2</v>
      </c>
      <c r="D191" s="5">
        <v>0</v>
      </c>
      <c r="E191" s="5" t="s">
        <v>212</v>
      </c>
      <c r="F191" s="5" t="s">
        <v>215</v>
      </c>
    </row>
    <row r="192" spans="1:6" x14ac:dyDescent="0.25">
      <c r="A192" s="5">
        <v>189</v>
      </c>
      <c r="B192" s="5" t="s">
        <v>217</v>
      </c>
      <c r="C192" s="5">
        <v>6479.27</v>
      </c>
      <c r="D192" s="5">
        <v>0</v>
      </c>
      <c r="E192" s="5" t="s">
        <v>212</v>
      </c>
      <c r="F192" s="5" t="s">
        <v>215</v>
      </c>
    </row>
    <row r="193" spans="1:6" x14ac:dyDescent="0.25">
      <c r="A193" s="5">
        <v>190</v>
      </c>
      <c r="B193" s="5" t="s">
        <v>217</v>
      </c>
      <c r="C193" s="5">
        <v>6479.27</v>
      </c>
      <c r="D193" s="5">
        <v>0</v>
      </c>
      <c r="E193" s="5" t="s">
        <v>212</v>
      </c>
      <c r="F193" s="5" t="s">
        <v>215</v>
      </c>
    </row>
    <row r="194" spans="1:6" x14ac:dyDescent="0.25">
      <c r="A194" s="5">
        <v>191</v>
      </c>
      <c r="B194" s="5" t="s">
        <v>217</v>
      </c>
      <c r="C194" s="5">
        <v>5199</v>
      </c>
      <c r="D194" s="5">
        <v>0</v>
      </c>
      <c r="E194" s="5" t="s">
        <v>212</v>
      </c>
      <c r="F194" s="5" t="s">
        <v>215</v>
      </c>
    </row>
    <row r="195" spans="1:6" x14ac:dyDescent="0.25">
      <c r="A195" s="5">
        <v>192</v>
      </c>
      <c r="B195" s="5" t="s">
        <v>217</v>
      </c>
      <c r="C195" s="5">
        <v>5892.2</v>
      </c>
      <c r="D195" s="5">
        <v>0</v>
      </c>
      <c r="E195" s="5" t="s">
        <v>212</v>
      </c>
      <c r="F195" s="5" t="s">
        <v>215</v>
      </c>
    </row>
    <row r="196" spans="1:6" x14ac:dyDescent="0.25">
      <c r="A196" s="5">
        <v>193</v>
      </c>
      <c r="B196" s="5" t="s">
        <v>217</v>
      </c>
      <c r="C196" s="5">
        <v>6479.27</v>
      </c>
      <c r="D196" s="5">
        <v>0</v>
      </c>
      <c r="E196" s="5" t="s">
        <v>212</v>
      </c>
      <c r="F196" s="5" t="s">
        <v>215</v>
      </c>
    </row>
    <row r="197" spans="1:6" x14ac:dyDescent="0.25">
      <c r="A197" s="5">
        <v>194</v>
      </c>
      <c r="B197" s="5" t="s">
        <v>217</v>
      </c>
      <c r="C197" s="5">
        <v>5199</v>
      </c>
      <c r="D197" s="5">
        <v>0</v>
      </c>
      <c r="E197" s="5" t="s">
        <v>212</v>
      </c>
      <c r="F197" s="5" t="s">
        <v>215</v>
      </c>
    </row>
    <row r="198" spans="1:6" x14ac:dyDescent="0.25">
      <c r="A198" s="5">
        <v>195</v>
      </c>
      <c r="B198" s="5" t="s">
        <v>217</v>
      </c>
      <c r="C198" s="5">
        <v>6479.27</v>
      </c>
      <c r="D198" s="5">
        <v>0</v>
      </c>
      <c r="E198" s="5" t="s">
        <v>212</v>
      </c>
      <c r="F198" s="5" t="s">
        <v>215</v>
      </c>
    </row>
    <row r="199" spans="1:6" x14ac:dyDescent="0.25">
      <c r="A199" s="5">
        <v>196</v>
      </c>
      <c r="B199" s="5" t="s">
        <v>217</v>
      </c>
      <c r="C199" s="5">
        <v>6479.27</v>
      </c>
      <c r="D199" s="5">
        <v>0</v>
      </c>
      <c r="E199" s="5" t="s">
        <v>212</v>
      </c>
      <c r="F199" s="5" t="s">
        <v>215</v>
      </c>
    </row>
    <row r="200" spans="1:6" x14ac:dyDescent="0.25">
      <c r="A200" s="5">
        <v>197</v>
      </c>
      <c r="B200" s="5" t="s">
        <v>217</v>
      </c>
      <c r="C200" s="5">
        <v>5199</v>
      </c>
      <c r="D200" s="5">
        <v>0</v>
      </c>
      <c r="E200" s="5" t="s">
        <v>212</v>
      </c>
      <c r="F200" s="5" t="s">
        <v>215</v>
      </c>
    </row>
    <row r="201" spans="1:6" x14ac:dyDescent="0.25">
      <c r="A201" s="5">
        <v>198</v>
      </c>
      <c r="B201" s="5" t="s">
        <v>217</v>
      </c>
      <c r="C201" s="5">
        <v>6479.27</v>
      </c>
      <c r="D201" s="5">
        <v>0</v>
      </c>
      <c r="E201" s="5" t="s">
        <v>212</v>
      </c>
      <c r="F201" s="5" t="s">
        <v>215</v>
      </c>
    </row>
    <row r="202" spans="1:6" x14ac:dyDescent="0.25">
      <c r="A202" s="5">
        <v>199</v>
      </c>
      <c r="B202" s="5" t="s">
        <v>217</v>
      </c>
      <c r="C202" s="5">
        <v>6479.27</v>
      </c>
      <c r="D202" s="5">
        <v>0</v>
      </c>
      <c r="E202" s="5" t="s">
        <v>212</v>
      </c>
      <c r="F202" s="5" t="s">
        <v>215</v>
      </c>
    </row>
    <row r="203" spans="1:6" x14ac:dyDescent="0.25">
      <c r="A203" s="5">
        <v>200</v>
      </c>
      <c r="B203" s="5" t="s">
        <v>217</v>
      </c>
      <c r="C203" s="5">
        <v>6479.27</v>
      </c>
      <c r="D203" s="5">
        <v>0</v>
      </c>
      <c r="E203" s="5" t="s">
        <v>212</v>
      </c>
      <c r="F203" s="5" t="s">
        <v>215</v>
      </c>
    </row>
    <row r="204" spans="1:6" x14ac:dyDescent="0.25">
      <c r="A204" s="5">
        <v>201</v>
      </c>
      <c r="B204" s="5" t="s">
        <v>217</v>
      </c>
      <c r="C204" s="5">
        <v>6479.27</v>
      </c>
      <c r="D204" s="5">
        <v>0</v>
      </c>
      <c r="E204" s="5" t="s">
        <v>212</v>
      </c>
      <c r="F204" s="5" t="s">
        <v>215</v>
      </c>
    </row>
    <row r="205" spans="1:6" x14ac:dyDescent="0.25">
      <c r="A205" s="5">
        <v>202</v>
      </c>
      <c r="B205" s="5" t="s">
        <v>217</v>
      </c>
      <c r="C205" s="5">
        <v>6479.27</v>
      </c>
      <c r="D205" s="5">
        <v>0</v>
      </c>
      <c r="E205" s="5" t="s">
        <v>212</v>
      </c>
      <c r="F205" s="5" t="s">
        <v>215</v>
      </c>
    </row>
    <row r="206" spans="1:6" x14ac:dyDescent="0.25">
      <c r="A206" s="5">
        <v>203</v>
      </c>
      <c r="B206" s="5" t="s">
        <v>217</v>
      </c>
      <c r="C206" s="5">
        <v>6479.27</v>
      </c>
      <c r="D206" s="5">
        <v>0</v>
      </c>
      <c r="E206" s="5" t="s">
        <v>212</v>
      </c>
      <c r="F206" s="5" t="s">
        <v>215</v>
      </c>
    </row>
    <row r="207" spans="1:6" x14ac:dyDescent="0.25">
      <c r="A207" s="5">
        <v>204</v>
      </c>
      <c r="B207" s="5" t="s">
        <v>217</v>
      </c>
      <c r="C207" s="5">
        <v>6479.27</v>
      </c>
      <c r="D207" s="5">
        <v>0</v>
      </c>
      <c r="E207" s="5" t="s">
        <v>212</v>
      </c>
      <c r="F207" s="5" t="s">
        <v>215</v>
      </c>
    </row>
    <row r="208" spans="1:6" x14ac:dyDescent="0.25">
      <c r="A208" s="5">
        <v>205</v>
      </c>
      <c r="B208" s="5" t="s">
        <v>217</v>
      </c>
      <c r="C208" s="5">
        <v>6479.27</v>
      </c>
      <c r="D208" s="5">
        <v>0</v>
      </c>
      <c r="E208" s="5" t="s">
        <v>212</v>
      </c>
      <c r="F208" s="5" t="s">
        <v>215</v>
      </c>
    </row>
    <row r="209" spans="1:6" x14ac:dyDescent="0.25">
      <c r="A209" s="5">
        <v>206</v>
      </c>
      <c r="B209" s="5" t="s">
        <v>217</v>
      </c>
      <c r="C209" s="5">
        <v>5199</v>
      </c>
      <c r="D209" s="5">
        <v>0</v>
      </c>
      <c r="E209" s="5" t="s">
        <v>212</v>
      </c>
      <c r="F209" s="5" t="s">
        <v>215</v>
      </c>
    </row>
    <row r="210" spans="1:6" x14ac:dyDescent="0.25">
      <c r="A210" s="5">
        <v>207</v>
      </c>
      <c r="B210" s="5" t="s">
        <v>217</v>
      </c>
      <c r="C210" s="5">
        <v>5199</v>
      </c>
      <c r="D210" s="5">
        <v>0</v>
      </c>
      <c r="E210" s="5" t="s">
        <v>212</v>
      </c>
      <c r="F210" s="5" t="s">
        <v>215</v>
      </c>
    </row>
    <row r="211" spans="1:6" x14ac:dyDescent="0.25">
      <c r="A211" s="5">
        <v>208</v>
      </c>
      <c r="B211" s="5" t="s">
        <v>217</v>
      </c>
      <c r="C211" s="5">
        <v>6479.27</v>
      </c>
      <c r="D211" s="5">
        <v>0</v>
      </c>
      <c r="E211" s="5" t="s">
        <v>212</v>
      </c>
      <c r="F211" s="5" t="s">
        <v>215</v>
      </c>
    </row>
    <row r="212" spans="1:6" x14ac:dyDescent="0.25">
      <c r="A212" s="5">
        <v>209</v>
      </c>
      <c r="B212" s="5" t="s">
        <v>217</v>
      </c>
      <c r="C212" s="5">
        <v>5203</v>
      </c>
      <c r="D212" s="5">
        <v>0</v>
      </c>
      <c r="E212" s="5" t="s">
        <v>212</v>
      </c>
      <c r="F212" s="5" t="s">
        <v>215</v>
      </c>
    </row>
    <row r="213" spans="1:6" x14ac:dyDescent="0.25">
      <c r="A213" s="5">
        <v>210</v>
      </c>
      <c r="B213" s="5" t="s">
        <v>217</v>
      </c>
      <c r="C213" s="5">
        <v>4509.8</v>
      </c>
      <c r="D213" s="5">
        <v>0</v>
      </c>
      <c r="E213" s="5" t="s">
        <v>212</v>
      </c>
      <c r="F213" s="5" t="s">
        <v>215</v>
      </c>
    </row>
    <row r="214" spans="1:6" x14ac:dyDescent="0.25">
      <c r="A214" s="5">
        <v>211</v>
      </c>
      <c r="B214" s="5" t="s">
        <v>217</v>
      </c>
      <c r="C214" s="5">
        <v>5203</v>
      </c>
      <c r="D214" s="5">
        <v>0</v>
      </c>
      <c r="E214" s="5" t="s">
        <v>212</v>
      </c>
      <c r="F214" s="5" t="s">
        <v>215</v>
      </c>
    </row>
    <row r="215" spans="1:6" x14ac:dyDescent="0.25">
      <c r="A215" s="5">
        <v>212</v>
      </c>
      <c r="B215" s="5" t="s">
        <v>217</v>
      </c>
      <c r="C215" s="5">
        <v>5203</v>
      </c>
      <c r="D215" s="5">
        <v>0</v>
      </c>
      <c r="E215" s="5" t="s">
        <v>212</v>
      </c>
      <c r="F215" s="5" t="s">
        <v>215</v>
      </c>
    </row>
    <row r="216" spans="1:6" x14ac:dyDescent="0.25">
      <c r="A216" s="5">
        <v>213</v>
      </c>
      <c r="B216" s="5" t="s">
        <v>217</v>
      </c>
      <c r="C216" s="5">
        <v>5203</v>
      </c>
      <c r="D216" s="5">
        <v>0</v>
      </c>
      <c r="E216" s="5" t="s">
        <v>212</v>
      </c>
      <c r="F216" s="5" t="s">
        <v>215</v>
      </c>
    </row>
    <row r="217" spans="1:6" x14ac:dyDescent="0.25">
      <c r="A217" s="5">
        <v>214</v>
      </c>
      <c r="B217" s="5" t="s">
        <v>217</v>
      </c>
      <c r="C217" s="5">
        <v>4509.8</v>
      </c>
      <c r="D217" s="5">
        <v>0</v>
      </c>
      <c r="E217" s="5" t="s">
        <v>212</v>
      </c>
      <c r="F217" s="5" t="s">
        <v>215</v>
      </c>
    </row>
    <row r="218" spans="1:6" x14ac:dyDescent="0.25">
      <c r="A218" s="5">
        <v>215</v>
      </c>
      <c r="B218" s="5" t="s">
        <v>217</v>
      </c>
      <c r="C218" s="5">
        <v>6427.7</v>
      </c>
      <c r="D218" s="5">
        <v>0</v>
      </c>
      <c r="E218" s="5" t="s">
        <v>212</v>
      </c>
      <c r="F218" s="5" t="s">
        <v>215</v>
      </c>
    </row>
    <row r="219" spans="1:6" x14ac:dyDescent="0.25">
      <c r="A219" s="5">
        <v>216</v>
      </c>
      <c r="B219" s="5" t="s">
        <v>217</v>
      </c>
      <c r="C219" s="5">
        <v>5154</v>
      </c>
      <c r="D219" s="5">
        <v>0</v>
      </c>
      <c r="E219" s="5" t="s">
        <v>212</v>
      </c>
      <c r="F219" s="5" t="s">
        <v>215</v>
      </c>
    </row>
    <row r="220" spans="1:6" x14ac:dyDescent="0.25">
      <c r="A220" s="5">
        <v>217</v>
      </c>
      <c r="B220" s="5" t="s">
        <v>217</v>
      </c>
      <c r="C220" s="5">
        <v>6427.7</v>
      </c>
      <c r="D220" s="5">
        <v>0</v>
      </c>
      <c r="E220" s="5" t="s">
        <v>212</v>
      </c>
      <c r="F220" s="5" t="s">
        <v>215</v>
      </c>
    </row>
    <row r="221" spans="1:6" x14ac:dyDescent="0.25">
      <c r="A221" s="5">
        <v>218</v>
      </c>
      <c r="B221" s="5" t="s">
        <v>217</v>
      </c>
      <c r="C221" s="5">
        <v>6427.7</v>
      </c>
      <c r="D221" s="5">
        <v>0</v>
      </c>
      <c r="E221" s="5" t="s">
        <v>212</v>
      </c>
      <c r="F221" s="5" t="s">
        <v>215</v>
      </c>
    </row>
    <row r="222" spans="1:6" x14ac:dyDescent="0.25">
      <c r="A222" s="5">
        <v>219</v>
      </c>
      <c r="B222" s="5" t="s">
        <v>217</v>
      </c>
      <c r="C222" s="5">
        <v>6427.7</v>
      </c>
      <c r="D222" s="5">
        <v>0</v>
      </c>
      <c r="E222" s="5" t="s">
        <v>212</v>
      </c>
      <c r="F222" s="5" t="s">
        <v>215</v>
      </c>
    </row>
    <row r="223" spans="1:6" x14ac:dyDescent="0.25">
      <c r="A223" s="5">
        <v>220</v>
      </c>
      <c r="B223" s="5" t="s">
        <v>217</v>
      </c>
      <c r="C223" s="5">
        <v>6427.7</v>
      </c>
      <c r="D223" s="5">
        <v>0</v>
      </c>
      <c r="E223" s="5" t="s">
        <v>212</v>
      </c>
      <c r="F223" s="5" t="s">
        <v>215</v>
      </c>
    </row>
    <row r="224" spans="1:6" x14ac:dyDescent="0.25">
      <c r="A224" s="5">
        <v>221</v>
      </c>
      <c r="B224" s="5" t="s">
        <v>217</v>
      </c>
      <c r="C224" s="5">
        <v>6427.7</v>
      </c>
      <c r="D224" s="5">
        <v>0</v>
      </c>
      <c r="E224" s="5" t="s">
        <v>212</v>
      </c>
      <c r="F224" s="5" t="s">
        <v>215</v>
      </c>
    </row>
    <row r="225" spans="1:6" x14ac:dyDescent="0.25">
      <c r="A225" s="5">
        <v>222</v>
      </c>
      <c r="B225" s="5" t="s">
        <v>217</v>
      </c>
      <c r="C225" s="5">
        <v>5154</v>
      </c>
      <c r="D225" s="5">
        <v>0</v>
      </c>
      <c r="E225" s="5" t="s">
        <v>212</v>
      </c>
      <c r="F225" s="5" t="s">
        <v>215</v>
      </c>
    </row>
    <row r="226" spans="1:6" x14ac:dyDescent="0.25">
      <c r="A226" s="5">
        <v>223</v>
      </c>
      <c r="B226" s="5" t="s">
        <v>217</v>
      </c>
      <c r="C226" s="5">
        <v>6427.7</v>
      </c>
      <c r="D226" s="5">
        <v>0</v>
      </c>
      <c r="E226" s="5" t="s">
        <v>212</v>
      </c>
      <c r="F226" s="5" t="s">
        <v>215</v>
      </c>
    </row>
    <row r="227" spans="1:6" x14ac:dyDescent="0.25">
      <c r="A227" s="5">
        <v>224</v>
      </c>
      <c r="B227" s="5" t="s">
        <v>217</v>
      </c>
      <c r="C227" s="5">
        <v>5154</v>
      </c>
      <c r="D227" s="5">
        <v>0</v>
      </c>
      <c r="E227" s="5" t="s">
        <v>212</v>
      </c>
      <c r="F227" s="5" t="s">
        <v>215</v>
      </c>
    </row>
    <row r="228" spans="1:6" x14ac:dyDescent="0.25">
      <c r="A228" s="5">
        <v>225</v>
      </c>
      <c r="B228" s="5" t="s">
        <v>217</v>
      </c>
      <c r="C228" s="5">
        <v>5154</v>
      </c>
      <c r="D228" s="5">
        <v>0</v>
      </c>
      <c r="E228" s="5" t="s">
        <v>212</v>
      </c>
      <c r="F228" s="5" t="s">
        <v>215</v>
      </c>
    </row>
    <row r="229" spans="1:6" x14ac:dyDescent="0.25">
      <c r="A229" s="5">
        <v>226</v>
      </c>
      <c r="B229" s="5" t="s">
        <v>217</v>
      </c>
      <c r="C229" s="5">
        <v>6427.7</v>
      </c>
      <c r="D229" s="5">
        <v>0</v>
      </c>
      <c r="E229" s="5" t="s">
        <v>212</v>
      </c>
      <c r="F229" s="5" t="s">
        <v>215</v>
      </c>
    </row>
    <row r="230" spans="1:6" x14ac:dyDescent="0.25">
      <c r="A230" s="5">
        <v>227</v>
      </c>
      <c r="B230" s="5" t="s">
        <v>217</v>
      </c>
      <c r="C230" s="5">
        <v>6427.7</v>
      </c>
      <c r="D230" s="5">
        <v>0</v>
      </c>
      <c r="E230" s="5" t="s">
        <v>212</v>
      </c>
      <c r="F230" s="5" t="s">
        <v>215</v>
      </c>
    </row>
    <row r="231" spans="1:6" x14ac:dyDescent="0.25">
      <c r="A231" s="5">
        <v>228</v>
      </c>
      <c r="B231" s="5" t="s">
        <v>217</v>
      </c>
      <c r="C231" s="5">
        <v>4466.8</v>
      </c>
      <c r="D231" s="5">
        <v>0</v>
      </c>
      <c r="E231" s="5" t="s">
        <v>212</v>
      </c>
      <c r="F231" s="5" t="s">
        <v>215</v>
      </c>
    </row>
    <row r="232" spans="1:6" x14ac:dyDescent="0.25">
      <c r="A232" s="5">
        <v>229</v>
      </c>
      <c r="B232" s="5" t="s">
        <v>217</v>
      </c>
      <c r="C232" s="5">
        <v>6427.7</v>
      </c>
      <c r="D232" s="5">
        <v>0</v>
      </c>
      <c r="E232" s="5" t="s">
        <v>212</v>
      </c>
      <c r="F232" s="5" t="s">
        <v>215</v>
      </c>
    </row>
    <row r="233" spans="1:6" x14ac:dyDescent="0.25">
      <c r="A233" s="5">
        <v>230</v>
      </c>
      <c r="B233" s="5" t="s">
        <v>217</v>
      </c>
      <c r="C233" s="5">
        <v>6427.7</v>
      </c>
      <c r="D233" s="5">
        <v>0</v>
      </c>
      <c r="E233" s="5" t="s">
        <v>212</v>
      </c>
      <c r="F233" s="5" t="s">
        <v>215</v>
      </c>
    </row>
    <row r="234" spans="1:6" x14ac:dyDescent="0.25">
      <c r="A234" s="5">
        <v>231</v>
      </c>
      <c r="B234" s="5" t="s">
        <v>217</v>
      </c>
      <c r="C234" s="5">
        <v>5154</v>
      </c>
      <c r="D234" s="5">
        <v>0</v>
      </c>
      <c r="E234" s="5" t="s">
        <v>212</v>
      </c>
      <c r="F234" s="5" t="s">
        <v>215</v>
      </c>
    </row>
    <row r="235" spans="1:6" x14ac:dyDescent="0.25">
      <c r="A235" s="5">
        <v>232</v>
      </c>
      <c r="B235" s="5" t="s">
        <v>217</v>
      </c>
      <c r="C235" s="5">
        <v>6427.7</v>
      </c>
      <c r="D235" s="5">
        <v>0</v>
      </c>
      <c r="E235" s="5" t="s">
        <v>212</v>
      </c>
      <c r="F235" s="5" t="s">
        <v>215</v>
      </c>
    </row>
    <row r="236" spans="1:6" x14ac:dyDescent="0.25">
      <c r="A236" s="5">
        <v>233</v>
      </c>
      <c r="B236" s="5" t="s">
        <v>217</v>
      </c>
      <c r="C236" s="5">
        <v>6427.7</v>
      </c>
      <c r="D236" s="5">
        <v>0</v>
      </c>
      <c r="E236" s="5" t="s">
        <v>212</v>
      </c>
      <c r="F236" s="5" t="s">
        <v>215</v>
      </c>
    </row>
    <row r="237" spans="1:6" x14ac:dyDescent="0.25">
      <c r="A237" s="5">
        <v>234</v>
      </c>
      <c r="B237" s="5" t="s">
        <v>217</v>
      </c>
      <c r="C237" s="5">
        <v>6427.7</v>
      </c>
      <c r="D237" s="5">
        <v>0</v>
      </c>
      <c r="E237" s="5" t="s">
        <v>212</v>
      </c>
      <c r="F237" s="5" t="s">
        <v>215</v>
      </c>
    </row>
    <row r="238" spans="1:6" x14ac:dyDescent="0.25">
      <c r="A238" s="5">
        <v>235</v>
      </c>
      <c r="B238" s="5" t="s">
        <v>217</v>
      </c>
      <c r="C238" s="5">
        <v>6427.7</v>
      </c>
      <c r="D238" s="5">
        <v>0</v>
      </c>
      <c r="E238" s="5" t="s">
        <v>212</v>
      </c>
      <c r="F238" s="5" t="s">
        <v>215</v>
      </c>
    </row>
    <row r="239" spans="1:6" x14ac:dyDescent="0.25">
      <c r="A239" s="5">
        <v>236</v>
      </c>
      <c r="B239" s="5" t="s">
        <v>217</v>
      </c>
      <c r="C239" s="5">
        <v>6427.7</v>
      </c>
      <c r="D239" s="5">
        <v>0</v>
      </c>
      <c r="E239" s="5" t="s">
        <v>212</v>
      </c>
      <c r="F239" s="5" t="s">
        <v>215</v>
      </c>
    </row>
    <row r="240" spans="1:6" x14ac:dyDescent="0.25">
      <c r="A240" s="5">
        <v>237</v>
      </c>
      <c r="B240" s="5" t="s">
        <v>217</v>
      </c>
      <c r="C240" s="5">
        <v>6427.7</v>
      </c>
      <c r="D240" s="5">
        <v>0</v>
      </c>
      <c r="E240" s="5" t="s">
        <v>212</v>
      </c>
      <c r="F240" s="5" t="s">
        <v>215</v>
      </c>
    </row>
    <row r="241" spans="1:6" x14ac:dyDescent="0.25">
      <c r="A241" s="5">
        <v>238</v>
      </c>
      <c r="B241" s="5" t="s">
        <v>217</v>
      </c>
      <c r="C241" s="5">
        <v>6427.7</v>
      </c>
      <c r="D241" s="5">
        <v>0</v>
      </c>
      <c r="E241" s="5" t="s">
        <v>212</v>
      </c>
      <c r="F241" s="5" t="s">
        <v>215</v>
      </c>
    </row>
    <row r="242" spans="1:6" x14ac:dyDescent="0.25">
      <c r="A242" s="5">
        <v>239</v>
      </c>
      <c r="B242" s="5" t="s">
        <v>217</v>
      </c>
      <c r="C242" s="5">
        <v>6427.7</v>
      </c>
      <c r="D242" s="5">
        <v>0</v>
      </c>
      <c r="E242" s="5" t="s">
        <v>212</v>
      </c>
      <c r="F242" s="5" t="s">
        <v>215</v>
      </c>
    </row>
    <row r="243" spans="1:6" x14ac:dyDescent="0.25">
      <c r="A243" s="5">
        <v>240</v>
      </c>
      <c r="B243" s="5" t="s">
        <v>217</v>
      </c>
      <c r="C243" s="5">
        <v>6427.7</v>
      </c>
      <c r="D243" s="5">
        <v>0</v>
      </c>
      <c r="E243" s="5" t="s">
        <v>212</v>
      </c>
      <c r="F243" s="5" t="s">
        <v>215</v>
      </c>
    </row>
    <row r="244" spans="1:6" x14ac:dyDescent="0.25">
      <c r="A244" s="5">
        <v>241</v>
      </c>
      <c r="B244" s="5" t="s">
        <v>217</v>
      </c>
      <c r="C244" s="5">
        <v>4466.8</v>
      </c>
      <c r="D244" s="5">
        <v>0</v>
      </c>
      <c r="E244" s="5" t="s">
        <v>212</v>
      </c>
      <c r="F244" s="5" t="s">
        <v>215</v>
      </c>
    </row>
    <row r="245" spans="1:6" x14ac:dyDescent="0.25">
      <c r="A245" s="5">
        <v>242</v>
      </c>
      <c r="B245" s="5" t="s">
        <v>217</v>
      </c>
      <c r="C245" s="5">
        <v>5154</v>
      </c>
      <c r="D245" s="5">
        <v>0</v>
      </c>
      <c r="E245" s="5" t="s">
        <v>212</v>
      </c>
      <c r="F245" s="5" t="s">
        <v>215</v>
      </c>
    </row>
    <row r="246" spans="1:6" x14ac:dyDescent="0.25">
      <c r="A246" s="5">
        <v>243</v>
      </c>
      <c r="B246" s="5" t="s">
        <v>217</v>
      </c>
      <c r="C246" s="5">
        <v>6427.7</v>
      </c>
      <c r="D246" s="5">
        <v>0</v>
      </c>
      <c r="E246" s="5" t="s">
        <v>212</v>
      </c>
      <c r="F246" s="5" t="s">
        <v>215</v>
      </c>
    </row>
    <row r="247" spans="1:6" x14ac:dyDescent="0.25">
      <c r="A247" s="5">
        <v>244</v>
      </c>
      <c r="B247" s="5" t="s">
        <v>217</v>
      </c>
      <c r="C247" s="5">
        <v>5154</v>
      </c>
      <c r="D247" s="5">
        <v>0</v>
      </c>
      <c r="E247" s="5" t="s">
        <v>212</v>
      </c>
      <c r="F247" s="5" t="s">
        <v>215</v>
      </c>
    </row>
    <row r="248" spans="1:6" x14ac:dyDescent="0.25">
      <c r="A248" s="5">
        <v>245</v>
      </c>
      <c r="B248" s="5" t="s">
        <v>217</v>
      </c>
      <c r="C248" s="5">
        <v>5154</v>
      </c>
      <c r="D248" s="5">
        <v>0</v>
      </c>
      <c r="E248" s="5" t="s">
        <v>212</v>
      </c>
      <c r="F248" s="5" t="s">
        <v>215</v>
      </c>
    </row>
    <row r="249" spans="1:6" x14ac:dyDescent="0.25">
      <c r="A249" s="5">
        <v>246</v>
      </c>
      <c r="B249" s="5" t="s">
        <v>217</v>
      </c>
      <c r="C249" s="5">
        <v>6427.7</v>
      </c>
      <c r="D249" s="5">
        <v>0</v>
      </c>
      <c r="E249" s="5" t="s">
        <v>212</v>
      </c>
      <c r="F249" s="5" t="s">
        <v>215</v>
      </c>
    </row>
    <row r="250" spans="1:6" x14ac:dyDescent="0.25">
      <c r="A250" s="5">
        <v>247</v>
      </c>
      <c r="B250" s="5" t="s">
        <v>217</v>
      </c>
      <c r="C250" s="5">
        <v>6427.7</v>
      </c>
      <c r="D250" s="5">
        <v>0</v>
      </c>
      <c r="E250" s="5" t="s">
        <v>212</v>
      </c>
      <c r="F250" s="5" t="s">
        <v>215</v>
      </c>
    </row>
    <row r="251" spans="1:6" x14ac:dyDescent="0.25">
      <c r="A251" s="5">
        <v>248</v>
      </c>
      <c r="B251" s="5" t="s">
        <v>217</v>
      </c>
      <c r="C251" s="5">
        <v>6427.7</v>
      </c>
      <c r="D251" s="5">
        <v>0</v>
      </c>
      <c r="E251" s="5" t="s">
        <v>212</v>
      </c>
      <c r="F251" s="5" t="s">
        <v>215</v>
      </c>
    </row>
    <row r="252" spans="1:6" x14ac:dyDescent="0.25">
      <c r="A252" s="5">
        <v>249</v>
      </c>
      <c r="B252" s="5" t="s">
        <v>217</v>
      </c>
      <c r="C252" s="5">
        <v>6427.7</v>
      </c>
      <c r="D252" s="5">
        <v>0</v>
      </c>
      <c r="E252" s="5" t="s">
        <v>212</v>
      </c>
      <c r="F252" s="5" t="s">
        <v>215</v>
      </c>
    </row>
    <row r="253" spans="1:6" x14ac:dyDescent="0.25">
      <c r="A253" s="5">
        <v>250</v>
      </c>
      <c r="B253" s="5" t="s">
        <v>217</v>
      </c>
      <c r="C253" s="5">
        <v>6427.7</v>
      </c>
      <c r="D253" s="5">
        <v>0</v>
      </c>
      <c r="E253" s="5" t="s">
        <v>212</v>
      </c>
      <c r="F253" s="5" t="s">
        <v>215</v>
      </c>
    </row>
    <row r="254" spans="1:6" x14ac:dyDescent="0.25">
      <c r="A254" s="5">
        <v>251</v>
      </c>
      <c r="B254" s="5" t="s">
        <v>217</v>
      </c>
      <c r="C254" s="5">
        <v>6427.7</v>
      </c>
      <c r="D254" s="5">
        <v>0</v>
      </c>
      <c r="E254" s="5" t="s">
        <v>212</v>
      </c>
      <c r="F254" s="5" t="s">
        <v>215</v>
      </c>
    </row>
    <row r="255" spans="1:6" x14ac:dyDescent="0.25">
      <c r="A255" s="5">
        <v>252</v>
      </c>
      <c r="B255" s="5" t="s">
        <v>217</v>
      </c>
      <c r="C255" s="5">
        <v>5154</v>
      </c>
      <c r="D255" s="5">
        <v>0</v>
      </c>
      <c r="E255" s="5" t="s">
        <v>212</v>
      </c>
      <c r="F255" s="5" t="s">
        <v>215</v>
      </c>
    </row>
    <row r="256" spans="1:6" x14ac:dyDescent="0.25">
      <c r="A256" s="5">
        <v>253</v>
      </c>
      <c r="B256" s="5" t="s">
        <v>217</v>
      </c>
      <c r="C256" s="5">
        <v>6427.7</v>
      </c>
      <c r="D256" s="5">
        <v>0</v>
      </c>
      <c r="E256" s="5" t="s">
        <v>212</v>
      </c>
      <c r="F256" s="5" t="s">
        <v>215</v>
      </c>
    </row>
    <row r="257" spans="1:6" x14ac:dyDescent="0.25">
      <c r="A257" s="5">
        <v>254</v>
      </c>
      <c r="B257" s="5" t="s">
        <v>217</v>
      </c>
      <c r="C257" s="5">
        <v>6427.7</v>
      </c>
      <c r="D257" s="5">
        <v>0</v>
      </c>
      <c r="E257" s="5" t="s">
        <v>212</v>
      </c>
      <c r="F257" s="5" t="s">
        <v>215</v>
      </c>
    </row>
    <row r="258" spans="1:6" x14ac:dyDescent="0.25">
      <c r="A258" s="5">
        <v>255</v>
      </c>
      <c r="B258" s="5" t="s">
        <v>217</v>
      </c>
      <c r="C258" s="5">
        <v>5841.2</v>
      </c>
      <c r="D258" s="5">
        <v>0</v>
      </c>
      <c r="E258" s="5" t="s">
        <v>212</v>
      </c>
      <c r="F258" s="5" t="s">
        <v>215</v>
      </c>
    </row>
    <row r="259" spans="1:6" x14ac:dyDescent="0.25">
      <c r="A259" s="5">
        <v>256</v>
      </c>
      <c r="B259" s="5" t="s">
        <v>217</v>
      </c>
      <c r="C259" s="5">
        <v>5845.2</v>
      </c>
      <c r="D259" s="5">
        <v>0</v>
      </c>
      <c r="E259" s="5" t="s">
        <v>212</v>
      </c>
      <c r="F259" s="5" t="s">
        <v>215</v>
      </c>
    </row>
    <row r="260" spans="1:6" x14ac:dyDescent="0.25">
      <c r="A260" s="5">
        <v>257</v>
      </c>
      <c r="B260" s="5" t="s">
        <v>217</v>
      </c>
      <c r="C260" s="5">
        <v>5158</v>
      </c>
      <c r="D260" s="5">
        <v>0</v>
      </c>
      <c r="E260" s="5" t="s">
        <v>212</v>
      </c>
      <c r="F260" s="5" t="s">
        <v>215</v>
      </c>
    </row>
    <row r="261" spans="1:6" x14ac:dyDescent="0.25">
      <c r="A261" s="5">
        <v>258</v>
      </c>
      <c r="B261" s="5" t="s">
        <v>217</v>
      </c>
      <c r="C261" s="5">
        <v>4470.8</v>
      </c>
      <c r="D261" s="5">
        <v>0</v>
      </c>
      <c r="E261" s="5" t="s">
        <v>212</v>
      </c>
      <c r="F261" s="5" t="s">
        <v>215</v>
      </c>
    </row>
    <row r="262" spans="1:6" x14ac:dyDescent="0.25">
      <c r="A262" s="5">
        <v>259</v>
      </c>
      <c r="B262" s="5" t="s">
        <v>217</v>
      </c>
      <c r="C262" s="5">
        <v>4470.8</v>
      </c>
      <c r="D262" s="5">
        <v>0</v>
      </c>
      <c r="E262" s="5" t="s">
        <v>212</v>
      </c>
      <c r="F262" s="5" t="s">
        <v>215</v>
      </c>
    </row>
    <row r="263" spans="1:6" x14ac:dyDescent="0.25">
      <c r="A263" s="5">
        <v>260</v>
      </c>
      <c r="B263" s="5" t="s">
        <v>217</v>
      </c>
      <c r="C263" s="5">
        <v>6267.33</v>
      </c>
      <c r="D263" s="5">
        <v>0</v>
      </c>
      <c r="E263" s="5" t="s">
        <v>212</v>
      </c>
      <c r="F263" s="5" t="s">
        <v>215</v>
      </c>
    </row>
    <row r="264" spans="1:6" x14ac:dyDescent="0.25">
      <c r="A264" s="5">
        <v>261</v>
      </c>
      <c r="B264" s="5" t="s">
        <v>217</v>
      </c>
      <c r="C264" s="5">
        <v>6267.33</v>
      </c>
      <c r="D264" s="5">
        <v>0</v>
      </c>
      <c r="E264" s="5" t="s">
        <v>212</v>
      </c>
      <c r="F264" s="5" t="s">
        <v>215</v>
      </c>
    </row>
    <row r="265" spans="1:6" x14ac:dyDescent="0.25">
      <c r="A265" s="5">
        <v>262</v>
      </c>
      <c r="B265" s="5" t="s">
        <v>217</v>
      </c>
      <c r="C265" s="5">
        <v>6267.33</v>
      </c>
      <c r="D265" s="5">
        <v>0</v>
      </c>
      <c r="E265" s="5" t="s">
        <v>212</v>
      </c>
      <c r="F265" s="5" t="s">
        <v>215</v>
      </c>
    </row>
    <row r="266" spans="1:6" x14ac:dyDescent="0.25">
      <c r="A266" s="5">
        <v>263</v>
      </c>
      <c r="B266" s="5" t="s">
        <v>217</v>
      </c>
      <c r="C266" s="5">
        <v>6267.33</v>
      </c>
      <c r="D266" s="5">
        <v>0</v>
      </c>
      <c r="E266" s="5" t="s">
        <v>212</v>
      </c>
      <c r="F266" s="5" t="s">
        <v>215</v>
      </c>
    </row>
    <row r="267" spans="1:6" x14ac:dyDescent="0.25">
      <c r="A267" s="5">
        <v>264</v>
      </c>
      <c r="B267" s="5" t="s">
        <v>217</v>
      </c>
      <c r="C267" s="5">
        <v>5011.5</v>
      </c>
      <c r="D267" s="5">
        <v>0</v>
      </c>
      <c r="E267" s="5" t="s">
        <v>212</v>
      </c>
      <c r="F267" s="5" t="s">
        <v>215</v>
      </c>
    </row>
    <row r="268" spans="1:6" x14ac:dyDescent="0.25">
      <c r="A268" s="5">
        <v>265</v>
      </c>
      <c r="B268" s="5" t="s">
        <v>217</v>
      </c>
      <c r="C268" s="5">
        <v>6267.33</v>
      </c>
      <c r="D268" s="5">
        <v>0</v>
      </c>
      <c r="E268" s="5" t="s">
        <v>212</v>
      </c>
      <c r="F268" s="5" t="s">
        <v>215</v>
      </c>
    </row>
    <row r="269" spans="1:6" x14ac:dyDescent="0.25">
      <c r="A269" s="5">
        <v>266</v>
      </c>
      <c r="B269" s="5" t="s">
        <v>217</v>
      </c>
      <c r="C269" s="5">
        <v>6267.33</v>
      </c>
      <c r="D269" s="5">
        <v>0</v>
      </c>
      <c r="E269" s="5" t="s">
        <v>212</v>
      </c>
      <c r="F269" s="5" t="s">
        <v>215</v>
      </c>
    </row>
    <row r="270" spans="1:6" x14ac:dyDescent="0.25">
      <c r="A270" s="5">
        <v>267</v>
      </c>
      <c r="B270" s="5" t="s">
        <v>217</v>
      </c>
      <c r="C270" s="5">
        <v>6267.33</v>
      </c>
      <c r="D270" s="5">
        <v>0</v>
      </c>
      <c r="E270" s="5" t="s">
        <v>212</v>
      </c>
      <c r="F270" s="5" t="s">
        <v>215</v>
      </c>
    </row>
    <row r="271" spans="1:6" x14ac:dyDescent="0.25">
      <c r="A271" s="5">
        <v>268</v>
      </c>
      <c r="B271" s="5" t="s">
        <v>217</v>
      </c>
      <c r="C271" s="5">
        <v>6267.33</v>
      </c>
      <c r="D271" s="5">
        <v>0</v>
      </c>
      <c r="E271" s="5" t="s">
        <v>212</v>
      </c>
      <c r="F271" s="5" t="s">
        <v>215</v>
      </c>
    </row>
    <row r="272" spans="1:6" x14ac:dyDescent="0.25">
      <c r="A272" s="5">
        <v>269</v>
      </c>
      <c r="B272" s="5" t="s">
        <v>217</v>
      </c>
      <c r="C272" s="5">
        <v>6267.33</v>
      </c>
      <c r="D272" s="5">
        <v>0</v>
      </c>
      <c r="E272" s="5" t="s">
        <v>212</v>
      </c>
      <c r="F272" s="5" t="s">
        <v>215</v>
      </c>
    </row>
    <row r="273" spans="1:6" x14ac:dyDescent="0.25">
      <c r="A273" s="5">
        <v>270</v>
      </c>
      <c r="B273" s="5" t="s">
        <v>217</v>
      </c>
      <c r="C273" s="5">
        <v>6267.33</v>
      </c>
      <c r="D273" s="5">
        <v>0</v>
      </c>
      <c r="E273" s="5" t="s">
        <v>212</v>
      </c>
      <c r="F273" s="5" t="s">
        <v>215</v>
      </c>
    </row>
    <row r="274" spans="1:6" x14ac:dyDescent="0.25">
      <c r="A274" s="5">
        <v>271</v>
      </c>
      <c r="B274" s="5" t="s">
        <v>217</v>
      </c>
      <c r="C274" s="5">
        <v>6267.33</v>
      </c>
      <c r="D274" s="5">
        <v>0</v>
      </c>
      <c r="E274" s="5" t="s">
        <v>212</v>
      </c>
      <c r="F274" s="5" t="s">
        <v>215</v>
      </c>
    </row>
    <row r="275" spans="1:6" x14ac:dyDescent="0.25">
      <c r="A275" s="5">
        <v>272</v>
      </c>
      <c r="B275" s="5" t="s">
        <v>217</v>
      </c>
      <c r="C275" s="5">
        <v>5679.7</v>
      </c>
      <c r="D275" s="5">
        <v>0</v>
      </c>
      <c r="E275" s="5" t="s">
        <v>212</v>
      </c>
      <c r="F275" s="5" t="s">
        <v>215</v>
      </c>
    </row>
    <row r="276" spans="1:6" x14ac:dyDescent="0.25">
      <c r="A276" s="5">
        <v>273</v>
      </c>
      <c r="B276" s="5" t="s">
        <v>217</v>
      </c>
      <c r="C276" s="5">
        <v>4343.3</v>
      </c>
      <c r="D276" s="5">
        <v>0</v>
      </c>
      <c r="E276" s="5" t="s">
        <v>212</v>
      </c>
      <c r="F276" s="5" t="s">
        <v>215</v>
      </c>
    </row>
    <row r="277" spans="1:6" x14ac:dyDescent="0.25">
      <c r="A277" s="5">
        <v>274</v>
      </c>
      <c r="B277" s="5" t="s">
        <v>217</v>
      </c>
      <c r="C277" s="5">
        <v>5011.5</v>
      </c>
      <c r="D277" s="5">
        <v>0</v>
      </c>
      <c r="E277" s="5" t="s">
        <v>212</v>
      </c>
      <c r="F277" s="5" t="s">
        <v>215</v>
      </c>
    </row>
    <row r="278" spans="1:6" x14ac:dyDescent="0.25">
      <c r="A278" s="5">
        <v>275</v>
      </c>
      <c r="B278" s="5" t="s">
        <v>217</v>
      </c>
      <c r="C278" s="5">
        <v>6267.33</v>
      </c>
      <c r="D278" s="5">
        <v>0</v>
      </c>
      <c r="E278" s="5" t="s">
        <v>212</v>
      </c>
      <c r="F278" s="5" t="s">
        <v>215</v>
      </c>
    </row>
    <row r="279" spans="1:6" x14ac:dyDescent="0.25">
      <c r="A279" s="5">
        <v>276</v>
      </c>
      <c r="B279" s="5" t="s">
        <v>217</v>
      </c>
      <c r="C279" s="5">
        <v>6267.33</v>
      </c>
      <c r="D279" s="5">
        <v>0</v>
      </c>
      <c r="E279" s="5" t="s">
        <v>212</v>
      </c>
      <c r="F279" s="5" t="s">
        <v>215</v>
      </c>
    </row>
    <row r="280" spans="1:6" x14ac:dyDescent="0.25">
      <c r="A280" s="5">
        <v>277</v>
      </c>
      <c r="B280" s="5" t="s">
        <v>217</v>
      </c>
      <c r="C280" s="5">
        <v>6267.33</v>
      </c>
      <c r="D280" s="5">
        <v>0</v>
      </c>
      <c r="E280" s="5" t="s">
        <v>212</v>
      </c>
      <c r="F280" s="5" t="s">
        <v>215</v>
      </c>
    </row>
    <row r="281" spans="1:6" x14ac:dyDescent="0.25">
      <c r="A281" s="5">
        <v>278</v>
      </c>
      <c r="B281" s="5" t="s">
        <v>217</v>
      </c>
      <c r="C281" s="5">
        <v>5679.7</v>
      </c>
      <c r="D281" s="5">
        <v>0</v>
      </c>
      <c r="E281" s="5" t="s">
        <v>212</v>
      </c>
      <c r="F281" s="5" t="s">
        <v>215</v>
      </c>
    </row>
    <row r="282" spans="1:6" x14ac:dyDescent="0.25">
      <c r="A282" s="5">
        <v>279</v>
      </c>
      <c r="B282" s="5" t="s">
        <v>217</v>
      </c>
      <c r="C282" s="5">
        <v>6267.33</v>
      </c>
      <c r="D282" s="5">
        <v>0</v>
      </c>
      <c r="E282" s="5" t="s">
        <v>212</v>
      </c>
      <c r="F282" s="5" t="s">
        <v>215</v>
      </c>
    </row>
    <row r="283" spans="1:6" x14ac:dyDescent="0.25">
      <c r="A283" s="5">
        <v>280</v>
      </c>
      <c r="B283" s="5" t="s">
        <v>217</v>
      </c>
      <c r="C283" s="5">
        <v>4343.3</v>
      </c>
      <c r="D283" s="5">
        <v>0</v>
      </c>
      <c r="E283" s="5" t="s">
        <v>212</v>
      </c>
      <c r="F283" s="5" t="s">
        <v>215</v>
      </c>
    </row>
    <row r="284" spans="1:6" x14ac:dyDescent="0.25">
      <c r="A284" s="5">
        <v>281</v>
      </c>
      <c r="B284" s="5" t="s">
        <v>217</v>
      </c>
      <c r="C284" s="5">
        <v>5015.5</v>
      </c>
      <c r="D284" s="5">
        <v>0</v>
      </c>
      <c r="E284" s="5" t="s">
        <v>212</v>
      </c>
      <c r="F284" s="5" t="s">
        <v>215</v>
      </c>
    </row>
    <row r="285" spans="1:6" x14ac:dyDescent="0.25">
      <c r="A285" s="5">
        <v>282</v>
      </c>
      <c r="B285" s="5" t="s">
        <v>217</v>
      </c>
      <c r="C285" s="5">
        <v>5683.7</v>
      </c>
      <c r="D285" s="5">
        <v>0</v>
      </c>
      <c r="E285" s="5" t="s">
        <v>212</v>
      </c>
      <c r="F285" s="5" t="s">
        <v>215</v>
      </c>
    </row>
    <row r="286" spans="1:6" x14ac:dyDescent="0.25">
      <c r="A286" s="5">
        <v>283</v>
      </c>
      <c r="B286" s="5" t="s">
        <v>217</v>
      </c>
      <c r="C286" s="5">
        <v>5015.5</v>
      </c>
      <c r="D286" s="5">
        <v>0</v>
      </c>
      <c r="E286" s="5" t="s">
        <v>212</v>
      </c>
      <c r="F286" s="5" t="s">
        <v>215</v>
      </c>
    </row>
    <row r="287" spans="1:6" x14ac:dyDescent="0.25">
      <c r="A287" s="5">
        <v>284</v>
      </c>
      <c r="B287" s="5" t="s">
        <v>217</v>
      </c>
      <c r="C287" s="5">
        <v>5015.5</v>
      </c>
      <c r="D287" s="5">
        <v>0</v>
      </c>
      <c r="E287" s="5" t="s">
        <v>212</v>
      </c>
      <c r="F287" s="5" t="s">
        <v>215</v>
      </c>
    </row>
    <row r="288" spans="1:6" x14ac:dyDescent="0.25">
      <c r="A288" s="5">
        <v>285</v>
      </c>
      <c r="B288" s="5" t="s">
        <v>217</v>
      </c>
      <c r="C288" s="5">
        <v>4347.3</v>
      </c>
      <c r="D288" s="5">
        <v>0</v>
      </c>
      <c r="E288" s="5" t="s">
        <v>212</v>
      </c>
      <c r="F288" s="5" t="s">
        <v>215</v>
      </c>
    </row>
    <row r="289" spans="1:6" x14ac:dyDescent="0.25">
      <c r="A289" s="5">
        <v>286</v>
      </c>
      <c r="B289" s="5" t="s">
        <v>217</v>
      </c>
      <c r="C289" s="5">
        <v>5517.07</v>
      </c>
      <c r="D289" s="5">
        <v>0</v>
      </c>
      <c r="E289" s="5" t="s">
        <v>212</v>
      </c>
      <c r="F289" s="5" t="s">
        <v>215</v>
      </c>
    </row>
    <row r="290" spans="1:6" x14ac:dyDescent="0.25">
      <c r="A290" s="5">
        <v>287</v>
      </c>
      <c r="B290" s="5" t="s">
        <v>217</v>
      </c>
      <c r="C290" s="5">
        <v>6105.27</v>
      </c>
      <c r="D290" s="5">
        <v>0</v>
      </c>
      <c r="E290" s="5" t="s">
        <v>212</v>
      </c>
      <c r="F290" s="5" t="s">
        <v>215</v>
      </c>
    </row>
    <row r="291" spans="1:6" x14ac:dyDescent="0.25">
      <c r="A291" s="5">
        <v>288</v>
      </c>
      <c r="B291" s="5" t="s">
        <v>217</v>
      </c>
      <c r="C291" s="5">
        <v>6105.27</v>
      </c>
      <c r="D291" s="5">
        <v>0</v>
      </c>
      <c r="E291" s="5" t="s">
        <v>212</v>
      </c>
      <c r="F291" s="5" t="s">
        <v>215</v>
      </c>
    </row>
    <row r="292" spans="1:6" x14ac:dyDescent="0.25">
      <c r="A292" s="5">
        <v>289</v>
      </c>
      <c r="B292" s="5" t="s">
        <v>217</v>
      </c>
      <c r="C292" s="5">
        <v>6105.27</v>
      </c>
      <c r="D292" s="5">
        <v>0</v>
      </c>
      <c r="E292" s="5" t="s">
        <v>212</v>
      </c>
      <c r="F292" s="5" t="s">
        <v>215</v>
      </c>
    </row>
    <row r="293" spans="1:6" x14ac:dyDescent="0.25">
      <c r="A293" s="5">
        <v>290</v>
      </c>
      <c r="B293" s="5" t="s">
        <v>217</v>
      </c>
      <c r="C293" s="5">
        <v>6105.27</v>
      </c>
      <c r="D293" s="5">
        <v>0</v>
      </c>
      <c r="E293" s="5" t="s">
        <v>212</v>
      </c>
      <c r="F293" s="5" t="s">
        <v>215</v>
      </c>
    </row>
    <row r="294" spans="1:6" x14ac:dyDescent="0.25">
      <c r="A294" s="5">
        <v>291</v>
      </c>
      <c r="B294" s="5" t="s">
        <v>217</v>
      </c>
      <c r="C294" s="5">
        <v>5517.07</v>
      </c>
      <c r="D294" s="5">
        <v>0</v>
      </c>
      <c r="E294" s="5" t="s">
        <v>212</v>
      </c>
      <c r="F294" s="5" t="s">
        <v>215</v>
      </c>
    </row>
    <row r="295" spans="1:6" x14ac:dyDescent="0.25">
      <c r="A295" s="5">
        <v>292</v>
      </c>
      <c r="B295" s="5" t="s">
        <v>217</v>
      </c>
      <c r="C295" s="5">
        <v>6105.27</v>
      </c>
      <c r="D295" s="5">
        <v>0</v>
      </c>
      <c r="E295" s="5" t="s">
        <v>212</v>
      </c>
      <c r="F295" s="5" t="s">
        <v>215</v>
      </c>
    </row>
    <row r="296" spans="1:6" x14ac:dyDescent="0.25">
      <c r="A296" s="5">
        <v>293</v>
      </c>
      <c r="B296" s="5" t="s">
        <v>217</v>
      </c>
      <c r="C296" s="5">
        <v>6105.27</v>
      </c>
      <c r="D296" s="5">
        <v>0</v>
      </c>
      <c r="E296" s="5" t="s">
        <v>212</v>
      </c>
      <c r="F296" s="5" t="s">
        <v>215</v>
      </c>
    </row>
    <row r="297" spans="1:6" x14ac:dyDescent="0.25">
      <c r="A297" s="5">
        <v>294</v>
      </c>
      <c r="B297" s="5" t="s">
        <v>217</v>
      </c>
      <c r="C297" s="5">
        <v>4868</v>
      </c>
      <c r="D297" s="5">
        <v>0</v>
      </c>
      <c r="E297" s="5" t="s">
        <v>212</v>
      </c>
      <c r="F297" s="5" t="s">
        <v>215</v>
      </c>
    </row>
    <row r="298" spans="1:6" x14ac:dyDescent="0.25">
      <c r="A298" s="5">
        <v>295</v>
      </c>
      <c r="B298" s="5" t="s">
        <v>217</v>
      </c>
      <c r="C298" s="5">
        <v>4218.93</v>
      </c>
      <c r="D298" s="5">
        <v>0</v>
      </c>
      <c r="E298" s="5" t="s">
        <v>212</v>
      </c>
      <c r="F298" s="5" t="s">
        <v>215</v>
      </c>
    </row>
    <row r="299" spans="1:6" x14ac:dyDescent="0.25">
      <c r="A299" s="5">
        <v>296</v>
      </c>
      <c r="B299" s="5" t="s">
        <v>217</v>
      </c>
      <c r="C299" s="5">
        <v>4868</v>
      </c>
      <c r="D299" s="5">
        <v>0</v>
      </c>
      <c r="E299" s="5" t="s">
        <v>212</v>
      </c>
      <c r="F299" s="5" t="s">
        <v>215</v>
      </c>
    </row>
    <row r="300" spans="1:6" x14ac:dyDescent="0.25">
      <c r="A300" s="5">
        <v>297</v>
      </c>
      <c r="B300" s="5" t="s">
        <v>217</v>
      </c>
      <c r="C300" s="5">
        <v>6105.27</v>
      </c>
      <c r="D300" s="5">
        <v>0</v>
      </c>
      <c r="E300" s="5" t="s">
        <v>212</v>
      </c>
      <c r="F300" s="5" t="s">
        <v>215</v>
      </c>
    </row>
    <row r="301" spans="1:6" x14ac:dyDescent="0.25">
      <c r="A301" s="5">
        <v>298</v>
      </c>
      <c r="B301" s="5" t="s">
        <v>217</v>
      </c>
      <c r="C301" s="5">
        <v>4218.93</v>
      </c>
      <c r="D301" s="5">
        <v>0</v>
      </c>
      <c r="E301" s="5" t="s">
        <v>212</v>
      </c>
      <c r="F301" s="5" t="s">
        <v>215</v>
      </c>
    </row>
    <row r="302" spans="1:6" x14ac:dyDescent="0.25">
      <c r="A302" s="5">
        <v>299</v>
      </c>
      <c r="B302" s="5" t="s">
        <v>217</v>
      </c>
      <c r="C302" s="5">
        <v>6105.27</v>
      </c>
      <c r="D302" s="5">
        <v>0</v>
      </c>
      <c r="E302" s="5" t="s">
        <v>212</v>
      </c>
      <c r="F302" s="5" t="s">
        <v>215</v>
      </c>
    </row>
    <row r="303" spans="1:6" x14ac:dyDescent="0.25">
      <c r="A303" s="5">
        <v>300</v>
      </c>
      <c r="B303" s="5" t="s">
        <v>217</v>
      </c>
      <c r="C303" s="5">
        <v>4218.93</v>
      </c>
      <c r="D303" s="5">
        <v>0</v>
      </c>
      <c r="E303" s="5" t="s">
        <v>212</v>
      </c>
      <c r="F303" s="5" t="s">
        <v>215</v>
      </c>
    </row>
    <row r="304" spans="1:6" x14ac:dyDescent="0.25">
      <c r="A304" s="5">
        <v>301</v>
      </c>
      <c r="B304" s="5" t="s">
        <v>217</v>
      </c>
      <c r="C304" s="5">
        <v>4222.93</v>
      </c>
      <c r="D304" s="5">
        <v>0</v>
      </c>
      <c r="E304" s="5" t="s">
        <v>212</v>
      </c>
      <c r="F304" s="5" t="s">
        <v>215</v>
      </c>
    </row>
    <row r="305" spans="1:6" x14ac:dyDescent="0.25">
      <c r="A305" s="5">
        <v>302</v>
      </c>
      <c r="B305" s="5" t="s">
        <v>217</v>
      </c>
      <c r="C305" s="5">
        <v>4872</v>
      </c>
      <c r="D305" s="5">
        <v>0</v>
      </c>
      <c r="E305" s="5" t="s">
        <v>212</v>
      </c>
      <c r="F305" s="5" t="s">
        <v>215</v>
      </c>
    </row>
    <row r="306" spans="1:6" x14ac:dyDescent="0.25">
      <c r="A306" s="5">
        <v>303</v>
      </c>
      <c r="B306" s="5" t="s">
        <v>217</v>
      </c>
      <c r="C306" s="5">
        <v>4033.03</v>
      </c>
      <c r="D306" s="5">
        <v>0</v>
      </c>
      <c r="E306" s="5" t="s">
        <v>212</v>
      </c>
      <c r="F306" s="5" t="s">
        <v>215</v>
      </c>
    </row>
    <row r="307" spans="1:6" x14ac:dyDescent="0.25">
      <c r="A307" s="5">
        <v>304</v>
      </c>
      <c r="B307" s="5" t="s">
        <v>217</v>
      </c>
      <c r="C307" s="5">
        <v>4033.03</v>
      </c>
      <c r="D307" s="5">
        <v>0</v>
      </c>
      <c r="E307" s="5" t="s">
        <v>212</v>
      </c>
      <c r="F307" s="5" t="s">
        <v>215</v>
      </c>
    </row>
    <row r="308" spans="1:6" x14ac:dyDescent="0.25">
      <c r="A308" s="5">
        <v>305</v>
      </c>
      <c r="B308" s="5" t="s">
        <v>217</v>
      </c>
      <c r="C308" s="5">
        <v>4653.5</v>
      </c>
      <c r="D308" s="5">
        <v>0</v>
      </c>
      <c r="E308" s="5" t="s">
        <v>212</v>
      </c>
      <c r="F308" s="5" t="s">
        <v>215</v>
      </c>
    </row>
    <row r="309" spans="1:6" x14ac:dyDescent="0.25">
      <c r="A309" s="5">
        <v>306</v>
      </c>
      <c r="B309" s="5" t="s">
        <v>217</v>
      </c>
      <c r="C309" s="5">
        <v>4653.5</v>
      </c>
      <c r="D309" s="5">
        <v>0</v>
      </c>
      <c r="E309" s="5" t="s">
        <v>212</v>
      </c>
      <c r="F309" s="5" t="s">
        <v>215</v>
      </c>
    </row>
    <row r="310" spans="1:6" x14ac:dyDescent="0.25">
      <c r="A310" s="5">
        <v>307</v>
      </c>
      <c r="B310" s="5" t="s">
        <v>217</v>
      </c>
      <c r="C310" s="5">
        <v>4033.03</v>
      </c>
      <c r="D310" s="5">
        <v>0</v>
      </c>
      <c r="E310" s="5" t="s">
        <v>212</v>
      </c>
      <c r="F310" s="5" t="s">
        <v>215</v>
      </c>
    </row>
    <row r="311" spans="1:6" x14ac:dyDescent="0.25">
      <c r="A311" s="5">
        <v>308</v>
      </c>
      <c r="B311" s="5" t="s">
        <v>217</v>
      </c>
      <c r="C311" s="5">
        <v>4033.03</v>
      </c>
      <c r="D311" s="5">
        <v>0</v>
      </c>
      <c r="E311" s="5" t="s">
        <v>212</v>
      </c>
      <c r="F311" s="5" t="s">
        <v>215</v>
      </c>
    </row>
    <row r="312" spans="1:6" x14ac:dyDescent="0.25">
      <c r="A312" s="5">
        <v>309</v>
      </c>
      <c r="B312" s="5" t="s">
        <v>217</v>
      </c>
      <c r="C312" s="5">
        <v>4033.03</v>
      </c>
      <c r="D312" s="5">
        <v>0</v>
      </c>
      <c r="E312" s="5" t="s">
        <v>212</v>
      </c>
      <c r="F312" s="5" t="s">
        <v>215</v>
      </c>
    </row>
    <row r="313" spans="1:6" x14ac:dyDescent="0.25">
      <c r="A313" s="5">
        <v>310</v>
      </c>
      <c r="B313" s="5" t="s">
        <v>217</v>
      </c>
      <c r="C313" s="5">
        <v>4653.5</v>
      </c>
      <c r="D313" s="5">
        <v>0</v>
      </c>
      <c r="E313" s="5" t="s">
        <v>212</v>
      </c>
      <c r="F313" s="5" t="s">
        <v>215</v>
      </c>
    </row>
    <row r="314" spans="1:6" x14ac:dyDescent="0.25">
      <c r="A314" s="5">
        <v>311</v>
      </c>
      <c r="B314" s="5" t="s">
        <v>217</v>
      </c>
      <c r="C314" s="5">
        <v>5860.47</v>
      </c>
      <c r="D314" s="5">
        <v>0</v>
      </c>
      <c r="E314" s="5" t="s">
        <v>212</v>
      </c>
      <c r="F314" s="5" t="s">
        <v>215</v>
      </c>
    </row>
    <row r="315" spans="1:6" x14ac:dyDescent="0.25">
      <c r="A315" s="5">
        <v>312</v>
      </c>
      <c r="B315" s="5" t="s">
        <v>217</v>
      </c>
      <c r="C315" s="5">
        <v>5273.97</v>
      </c>
      <c r="D315" s="5">
        <v>0</v>
      </c>
      <c r="E315" s="5" t="s">
        <v>212</v>
      </c>
      <c r="F315" s="5" t="s">
        <v>215</v>
      </c>
    </row>
    <row r="316" spans="1:6" x14ac:dyDescent="0.25">
      <c r="A316" s="5">
        <v>313</v>
      </c>
      <c r="B316" s="5" t="s">
        <v>217</v>
      </c>
      <c r="C316" s="5">
        <v>5273.97</v>
      </c>
      <c r="D316" s="5">
        <v>0</v>
      </c>
      <c r="E316" s="5" t="s">
        <v>212</v>
      </c>
      <c r="F316" s="5" t="s">
        <v>215</v>
      </c>
    </row>
    <row r="317" spans="1:6" x14ac:dyDescent="0.25">
      <c r="A317" s="5">
        <v>314</v>
      </c>
      <c r="B317" s="5" t="s">
        <v>217</v>
      </c>
      <c r="C317" s="5">
        <v>4653.5</v>
      </c>
      <c r="D317" s="5">
        <v>0</v>
      </c>
      <c r="E317" s="5" t="s">
        <v>212</v>
      </c>
      <c r="F317" s="5" t="s">
        <v>215</v>
      </c>
    </row>
    <row r="318" spans="1:6" x14ac:dyDescent="0.25">
      <c r="A318" s="5">
        <v>315</v>
      </c>
      <c r="B318" s="5" t="s">
        <v>217</v>
      </c>
      <c r="C318" s="5">
        <v>5273.97</v>
      </c>
      <c r="D318" s="5">
        <v>0</v>
      </c>
      <c r="E318" s="5" t="s">
        <v>212</v>
      </c>
      <c r="F318" s="5" t="s">
        <v>215</v>
      </c>
    </row>
    <row r="319" spans="1:6" x14ac:dyDescent="0.25">
      <c r="A319" s="5">
        <v>316</v>
      </c>
      <c r="B319" s="5" t="s">
        <v>217</v>
      </c>
      <c r="C319" s="5">
        <v>5273.97</v>
      </c>
      <c r="D319" s="5">
        <v>0</v>
      </c>
      <c r="E319" s="5" t="s">
        <v>212</v>
      </c>
      <c r="F319" s="5" t="s">
        <v>215</v>
      </c>
    </row>
    <row r="320" spans="1:6" x14ac:dyDescent="0.25">
      <c r="A320" s="5">
        <v>317</v>
      </c>
      <c r="B320" s="5" t="s">
        <v>217</v>
      </c>
      <c r="C320" s="5">
        <v>5860.47</v>
      </c>
      <c r="D320" s="5">
        <v>0</v>
      </c>
      <c r="E320" s="5" t="s">
        <v>212</v>
      </c>
      <c r="F320" s="5" t="s">
        <v>215</v>
      </c>
    </row>
    <row r="321" spans="1:6" x14ac:dyDescent="0.25">
      <c r="A321" s="5">
        <v>318</v>
      </c>
      <c r="B321" s="5" t="s">
        <v>217</v>
      </c>
      <c r="C321" s="5">
        <v>4653.5</v>
      </c>
      <c r="D321" s="5">
        <v>0</v>
      </c>
      <c r="E321" s="5" t="s">
        <v>212</v>
      </c>
      <c r="F321" s="5" t="s">
        <v>215</v>
      </c>
    </row>
    <row r="322" spans="1:6" x14ac:dyDescent="0.25">
      <c r="A322" s="5">
        <v>319</v>
      </c>
      <c r="B322" s="5" t="s">
        <v>217</v>
      </c>
      <c r="C322" s="5">
        <v>4033.03</v>
      </c>
      <c r="D322" s="5">
        <v>0</v>
      </c>
      <c r="E322" s="5" t="s">
        <v>212</v>
      </c>
      <c r="F322" s="5" t="s">
        <v>215</v>
      </c>
    </row>
    <row r="323" spans="1:6" x14ac:dyDescent="0.25">
      <c r="A323" s="5">
        <v>320</v>
      </c>
      <c r="B323" s="5" t="s">
        <v>217</v>
      </c>
      <c r="C323" s="5">
        <v>4653.5</v>
      </c>
      <c r="D323" s="5">
        <v>0</v>
      </c>
      <c r="E323" s="5" t="s">
        <v>212</v>
      </c>
      <c r="F323" s="5" t="s">
        <v>215</v>
      </c>
    </row>
    <row r="324" spans="1:6" x14ac:dyDescent="0.25">
      <c r="A324" s="5">
        <v>321</v>
      </c>
      <c r="B324" s="5" t="s">
        <v>217</v>
      </c>
      <c r="C324" s="5">
        <v>5860.47</v>
      </c>
      <c r="D324" s="5">
        <v>0</v>
      </c>
      <c r="E324" s="5" t="s">
        <v>212</v>
      </c>
      <c r="F324" s="5" t="s">
        <v>215</v>
      </c>
    </row>
    <row r="325" spans="1:6" x14ac:dyDescent="0.25">
      <c r="A325" s="5">
        <v>322</v>
      </c>
      <c r="B325" s="5" t="s">
        <v>217</v>
      </c>
      <c r="C325" s="5">
        <v>5860.47</v>
      </c>
      <c r="D325" s="5">
        <v>0</v>
      </c>
      <c r="E325" s="5" t="s">
        <v>212</v>
      </c>
      <c r="F325" s="5" t="s">
        <v>215</v>
      </c>
    </row>
    <row r="326" spans="1:6" x14ac:dyDescent="0.25">
      <c r="A326" s="5">
        <v>323</v>
      </c>
      <c r="B326" s="5" t="s">
        <v>217</v>
      </c>
      <c r="C326" s="5">
        <v>4653.5</v>
      </c>
      <c r="D326" s="5">
        <v>0</v>
      </c>
      <c r="E326" s="5" t="s">
        <v>212</v>
      </c>
      <c r="F326" s="5" t="s">
        <v>215</v>
      </c>
    </row>
    <row r="327" spans="1:6" x14ac:dyDescent="0.25">
      <c r="A327" s="5">
        <v>324</v>
      </c>
      <c r="B327" s="5" t="s">
        <v>217</v>
      </c>
      <c r="C327" s="5">
        <v>4657.5</v>
      </c>
      <c r="D327" s="5">
        <v>0</v>
      </c>
      <c r="E327" s="5" t="s">
        <v>212</v>
      </c>
      <c r="F327" s="5" t="s">
        <v>215</v>
      </c>
    </row>
    <row r="328" spans="1:6" x14ac:dyDescent="0.25">
      <c r="A328" s="5">
        <v>325</v>
      </c>
      <c r="B328" s="5" t="s">
        <v>217</v>
      </c>
      <c r="C328" s="5">
        <v>4657.5</v>
      </c>
      <c r="D328" s="5">
        <v>0</v>
      </c>
      <c r="E328" s="5" t="s">
        <v>212</v>
      </c>
      <c r="F328" s="5" t="s">
        <v>215</v>
      </c>
    </row>
    <row r="329" spans="1:6" x14ac:dyDescent="0.25">
      <c r="A329" s="5">
        <v>326</v>
      </c>
      <c r="B329" s="5" t="s">
        <v>217</v>
      </c>
      <c r="C329" s="5">
        <v>5277.97</v>
      </c>
      <c r="D329" s="5">
        <v>0</v>
      </c>
      <c r="E329" s="5" t="s">
        <v>212</v>
      </c>
      <c r="F329" s="5" t="s">
        <v>215</v>
      </c>
    </row>
    <row r="330" spans="1:6" x14ac:dyDescent="0.25">
      <c r="A330" s="5">
        <v>327</v>
      </c>
      <c r="B330" s="5" t="s">
        <v>217</v>
      </c>
      <c r="C330" s="5">
        <v>4657.5</v>
      </c>
      <c r="D330" s="5">
        <v>0</v>
      </c>
      <c r="E330" s="5" t="s">
        <v>212</v>
      </c>
      <c r="F330" s="5" t="s">
        <v>215</v>
      </c>
    </row>
    <row r="331" spans="1:6" x14ac:dyDescent="0.25">
      <c r="A331" s="5">
        <v>328</v>
      </c>
      <c r="B331" s="5" t="s">
        <v>217</v>
      </c>
      <c r="C331" s="5">
        <v>4657.5</v>
      </c>
      <c r="D331" s="5">
        <v>0</v>
      </c>
      <c r="E331" s="5" t="s">
        <v>212</v>
      </c>
      <c r="F331" s="5" t="s">
        <v>215</v>
      </c>
    </row>
    <row r="332" spans="1:6" x14ac:dyDescent="0.25">
      <c r="A332" s="5">
        <v>329</v>
      </c>
      <c r="B332" s="5" t="s">
        <v>217</v>
      </c>
      <c r="C332" s="5">
        <v>5625.3</v>
      </c>
      <c r="D332" s="5">
        <v>0</v>
      </c>
      <c r="E332" s="5" t="s">
        <v>212</v>
      </c>
      <c r="F332" s="5" t="s">
        <v>215</v>
      </c>
    </row>
    <row r="333" spans="1:6" x14ac:dyDescent="0.25">
      <c r="A333" s="5">
        <v>330</v>
      </c>
      <c r="B333" s="5" t="s">
        <v>217</v>
      </c>
      <c r="C333" s="5">
        <v>4446.5</v>
      </c>
      <c r="D333" s="5">
        <v>0</v>
      </c>
      <c r="E333" s="5" t="s">
        <v>212</v>
      </c>
      <c r="F333" s="5" t="s">
        <v>215</v>
      </c>
    </row>
    <row r="334" spans="1:6" x14ac:dyDescent="0.25">
      <c r="A334" s="5">
        <v>331</v>
      </c>
      <c r="B334" s="5" t="s">
        <v>217</v>
      </c>
      <c r="C334" s="5">
        <v>4963.5</v>
      </c>
      <c r="D334" s="5">
        <v>0</v>
      </c>
      <c r="E334" s="5" t="s">
        <v>212</v>
      </c>
      <c r="F334" s="5" t="s">
        <v>215</v>
      </c>
    </row>
    <row r="335" spans="1:6" x14ac:dyDescent="0.25">
      <c r="A335" s="5">
        <v>332</v>
      </c>
      <c r="B335" s="5" t="s">
        <v>217</v>
      </c>
      <c r="C335" s="5">
        <v>4446.5</v>
      </c>
      <c r="D335" s="5">
        <v>0</v>
      </c>
      <c r="E335" s="5" t="s">
        <v>212</v>
      </c>
      <c r="F335" s="5" t="s">
        <v>215</v>
      </c>
    </row>
    <row r="336" spans="1:6" x14ac:dyDescent="0.25">
      <c r="A336" s="5">
        <v>333</v>
      </c>
      <c r="B336" s="5" t="s">
        <v>217</v>
      </c>
      <c r="C336" s="5">
        <v>5625.3</v>
      </c>
      <c r="D336" s="5">
        <v>0</v>
      </c>
      <c r="E336" s="5" t="s">
        <v>212</v>
      </c>
      <c r="F336" s="5" t="s">
        <v>215</v>
      </c>
    </row>
    <row r="337" spans="1:6" x14ac:dyDescent="0.25">
      <c r="A337" s="5">
        <v>334</v>
      </c>
      <c r="B337" s="5" t="s">
        <v>217</v>
      </c>
      <c r="C337" s="5">
        <v>5625.3</v>
      </c>
      <c r="D337" s="5">
        <v>0</v>
      </c>
      <c r="E337" s="5" t="s">
        <v>212</v>
      </c>
      <c r="F337" s="5" t="s">
        <v>215</v>
      </c>
    </row>
    <row r="338" spans="1:6" x14ac:dyDescent="0.25">
      <c r="A338" s="5">
        <v>335</v>
      </c>
      <c r="B338" s="5" t="s">
        <v>217</v>
      </c>
      <c r="C338" s="5">
        <v>5625.3</v>
      </c>
      <c r="D338" s="5">
        <v>0</v>
      </c>
      <c r="E338" s="5" t="s">
        <v>212</v>
      </c>
      <c r="F338" s="5" t="s">
        <v>215</v>
      </c>
    </row>
    <row r="339" spans="1:6" x14ac:dyDescent="0.25">
      <c r="A339" s="5">
        <v>336</v>
      </c>
      <c r="B339" s="5" t="s">
        <v>217</v>
      </c>
      <c r="C339" s="5">
        <v>5625.3</v>
      </c>
      <c r="D339" s="5">
        <v>0</v>
      </c>
      <c r="E339" s="5" t="s">
        <v>212</v>
      </c>
      <c r="F339" s="5" t="s">
        <v>215</v>
      </c>
    </row>
    <row r="340" spans="1:6" x14ac:dyDescent="0.25">
      <c r="A340" s="5">
        <v>337</v>
      </c>
      <c r="B340" s="5" t="s">
        <v>217</v>
      </c>
      <c r="C340" s="5">
        <v>5625.3</v>
      </c>
      <c r="D340" s="5">
        <v>0</v>
      </c>
      <c r="E340" s="5" t="s">
        <v>212</v>
      </c>
      <c r="F340" s="5" t="s">
        <v>215</v>
      </c>
    </row>
    <row r="341" spans="1:6" x14ac:dyDescent="0.25">
      <c r="A341" s="5">
        <v>338</v>
      </c>
      <c r="B341" s="5" t="s">
        <v>217</v>
      </c>
      <c r="C341" s="5">
        <v>5625.3</v>
      </c>
      <c r="D341" s="5">
        <v>0</v>
      </c>
      <c r="E341" s="5" t="s">
        <v>212</v>
      </c>
      <c r="F341" s="5" t="s">
        <v>215</v>
      </c>
    </row>
    <row r="342" spans="1:6" x14ac:dyDescent="0.25">
      <c r="A342" s="5">
        <v>339</v>
      </c>
      <c r="B342" s="5" t="s">
        <v>217</v>
      </c>
      <c r="C342" s="5">
        <v>4446.5</v>
      </c>
      <c r="D342" s="5">
        <v>0</v>
      </c>
      <c r="E342" s="5" t="s">
        <v>212</v>
      </c>
      <c r="F342" s="5" t="s">
        <v>215</v>
      </c>
    </row>
    <row r="343" spans="1:6" x14ac:dyDescent="0.25">
      <c r="A343" s="5">
        <v>340</v>
      </c>
      <c r="B343" s="5" t="s">
        <v>217</v>
      </c>
      <c r="C343" s="5">
        <v>5625.3</v>
      </c>
      <c r="D343" s="5">
        <v>0</v>
      </c>
      <c r="E343" s="5" t="s">
        <v>212</v>
      </c>
      <c r="F343" s="5" t="s">
        <v>215</v>
      </c>
    </row>
    <row r="344" spans="1:6" x14ac:dyDescent="0.25">
      <c r="A344" s="5">
        <v>341</v>
      </c>
      <c r="B344" s="5" t="s">
        <v>217</v>
      </c>
      <c r="C344" s="5">
        <v>5625.3</v>
      </c>
      <c r="D344" s="5">
        <v>0</v>
      </c>
      <c r="E344" s="5" t="s">
        <v>212</v>
      </c>
      <c r="F344" s="5" t="s">
        <v>215</v>
      </c>
    </row>
    <row r="345" spans="1:6" x14ac:dyDescent="0.25">
      <c r="A345" s="5">
        <v>342</v>
      </c>
      <c r="B345" s="5" t="s">
        <v>217</v>
      </c>
      <c r="C345" s="5">
        <v>4446.5</v>
      </c>
      <c r="D345" s="5">
        <v>0</v>
      </c>
      <c r="E345" s="5" t="s">
        <v>212</v>
      </c>
      <c r="F345" s="5" t="s">
        <v>215</v>
      </c>
    </row>
    <row r="346" spans="1:6" x14ac:dyDescent="0.25">
      <c r="A346" s="5">
        <v>343</v>
      </c>
      <c r="B346" s="5" t="s">
        <v>217</v>
      </c>
      <c r="C346" s="5">
        <v>5625.3</v>
      </c>
      <c r="D346" s="5">
        <v>0</v>
      </c>
      <c r="E346" s="5" t="s">
        <v>212</v>
      </c>
      <c r="F346" s="5" t="s">
        <v>215</v>
      </c>
    </row>
    <row r="347" spans="1:6" x14ac:dyDescent="0.25">
      <c r="A347" s="5">
        <v>344</v>
      </c>
      <c r="B347" s="5" t="s">
        <v>217</v>
      </c>
      <c r="C347" s="5">
        <v>4446.5</v>
      </c>
      <c r="D347" s="5">
        <v>0</v>
      </c>
      <c r="E347" s="5" t="s">
        <v>212</v>
      </c>
      <c r="F347" s="5" t="s">
        <v>215</v>
      </c>
    </row>
    <row r="348" spans="1:6" x14ac:dyDescent="0.25">
      <c r="A348" s="5">
        <v>345</v>
      </c>
      <c r="B348" s="5" t="s">
        <v>217</v>
      </c>
      <c r="C348" s="5">
        <v>5043.37</v>
      </c>
      <c r="D348" s="5">
        <v>0</v>
      </c>
      <c r="E348" s="5" t="s">
        <v>212</v>
      </c>
      <c r="F348" s="5" t="s">
        <v>215</v>
      </c>
    </row>
    <row r="349" spans="1:6" x14ac:dyDescent="0.25">
      <c r="A349" s="5">
        <v>346</v>
      </c>
      <c r="B349" s="5" t="s">
        <v>217</v>
      </c>
      <c r="C349" s="5">
        <v>4450.5</v>
      </c>
      <c r="D349" s="5">
        <v>0</v>
      </c>
      <c r="E349" s="5" t="s">
        <v>212</v>
      </c>
      <c r="F349" s="5" t="s">
        <v>215</v>
      </c>
    </row>
    <row r="350" spans="1:6" x14ac:dyDescent="0.25">
      <c r="A350" s="5">
        <v>347</v>
      </c>
      <c r="B350" s="5" t="s">
        <v>217</v>
      </c>
      <c r="C350" s="5">
        <v>3857.63</v>
      </c>
      <c r="D350" s="5">
        <v>0</v>
      </c>
      <c r="E350" s="5" t="s">
        <v>212</v>
      </c>
      <c r="F350" s="5" t="s">
        <v>215</v>
      </c>
    </row>
    <row r="351" spans="1:6" x14ac:dyDescent="0.25">
      <c r="A351" s="5">
        <v>348</v>
      </c>
      <c r="B351" s="5" t="s">
        <v>217</v>
      </c>
      <c r="C351" s="5">
        <v>4450.5</v>
      </c>
      <c r="D351" s="5">
        <v>0</v>
      </c>
      <c r="E351" s="5" t="s">
        <v>212</v>
      </c>
      <c r="F351" s="5" t="s">
        <v>215</v>
      </c>
    </row>
    <row r="352" spans="1:6" x14ac:dyDescent="0.25">
      <c r="A352" s="5">
        <v>349</v>
      </c>
      <c r="B352" s="5" t="s">
        <v>217</v>
      </c>
      <c r="C352" s="5">
        <v>5043.37</v>
      </c>
      <c r="D352" s="5">
        <v>0</v>
      </c>
      <c r="E352" s="5" t="s">
        <v>212</v>
      </c>
      <c r="F352" s="5" t="s">
        <v>215</v>
      </c>
    </row>
    <row r="353" spans="1:6" x14ac:dyDescent="0.25">
      <c r="A353" s="5">
        <v>350</v>
      </c>
      <c r="B353" s="5" t="s">
        <v>217</v>
      </c>
      <c r="C353" s="5">
        <v>4265</v>
      </c>
      <c r="D353" s="5">
        <v>0</v>
      </c>
      <c r="E353" s="5" t="s">
        <v>212</v>
      </c>
      <c r="F353" s="5" t="s">
        <v>215</v>
      </c>
    </row>
    <row r="354" spans="1:6" x14ac:dyDescent="0.25">
      <c r="A354" s="5">
        <v>351</v>
      </c>
      <c r="B354" s="5" t="s">
        <v>217</v>
      </c>
      <c r="C354" s="5">
        <v>4265</v>
      </c>
      <c r="D354" s="5">
        <v>0</v>
      </c>
      <c r="E354" s="5" t="s">
        <v>212</v>
      </c>
      <c r="F354" s="5" t="s">
        <v>215</v>
      </c>
    </row>
    <row r="355" spans="1:6" x14ac:dyDescent="0.25">
      <c r="A355" s="5">
        <v>352</v>
      </c>
      <c r="B355" s="5" t="s">
        <v>217</v>
      </c>
      <c r="C355" s="5">
        <v>4833.67</v>
      </c>
      <c r="D355" s="5">
        <v>0</v>
      </c>
      <c r="E355" s="5" t="s">
        <v>212</v>
      </c>
      <c r="F355" s="5" t="s">
        <v>215</v>
      </c>
    </row>
    <row r="356" spans="1:6" x14ac:dyDescent="0.25">
      <c r="A356" s="5">
        <v>353</v>
      </c>
      <c r="B356" s="5" t="s">
        <v>217</v>
      </c>
      <c r="C356" s="5">
        <v>4265</v>
      </c>
      <c r="D356" s="5">
        <v>0</v>
      </c>
      <c r="E356" s="5" t="s">
        <v>212</v>
      </c>
      <c r="F356" s="5" t="s">
        <v>215</v>
      </c>
    </row>
    <row r="357" spans="1:6" x14ac:dyDescent="0.25">
      <c r="A357" s="5">
        <v>354</v>
      </c>
      <c r="B357" s="5" t="s">
        <v>217</v>
      </c>
      <c r="C357" s="5">
        <v>4837.67</v>
      </c>
      <c r="D357" s="5">
        <v>0</v>
      </c>
      <c r="E357" s="5" t="s">
        <v>212</v>
      </c>
      <c r="F357" s="5" t="s">
        <v>215</v>
      </c>
    </row>
    <row r="358" spans="1:6" x14ac:dyDescent="0.25">
      <c r="A358" s="5">
        <v>355</v>
      </c>
      <c r="B358" s="5" t="s">
        <v>217</v>
      </c>
      <c r="C358" s="5">
        <v>4269</v>
      </c>
      <c r="D358" s="5">
        <v>0</v>
      </c>
      <c r="E358" s="5" t="s">
        <v>212</v>
      </c>
      <c r="F358" s="5" t="s">
        <v>215</v>
      </c>
    </row>
    <row r="359" spans="1:6" x14ac:dyDescent="0.25">
      <c r="A359" s="5">
        <v>356</v>
      </c>
      <c r="B359" s="5" t="s">
        <v>217</v>
      </c>
      <c r="C359" s="5">
        <v>5368.6</v>
      </c>
      <c r="D359" s="5">
        <v>0</v>
      </c>
      <c r="E359" s="5" t="s">
        <v>212</v>
      </c>
      <c r="F359" s="5" t="s">
        <v>215</v>
      </c>
    </row>
    <row r="360" spans="1:6" x14ac:dyDescent="0.25">
      <c r="A360" s="5">
        <v>357</v>
      </c>
      <c r="B360" s="5" t="s">
        <v>217</v>
      </c>
      <c r="C360" s="5">
        <v>4737</v>
      </c>
      <c r="D360" s="5">
        <v>0</v>
      </c>
      <c r="E360" s="5" t="s">
        <v>212</v>
      </c>
      <c r="F360" s="5" t="s">
        <v>215</v>
      </c>
    </row>
    <row r="361" spans="1:6" x14ac:dyDescent="0.25">
      <c r="A361" s="5">
        <v>358</v>
      </c>
      <c r="B361" s="5" t="s">
        <v>217</v>
      </c>
      <c r="C361" s="5">
        <v>5155.53</v>
      </c>
      <c r="D361" s="5">
        <v>0</v>
      </c>
      <c r="E361" s="5" t="s">
        <v>212</v>
      </c>
      <c r="F361" s="5" t="s">
        <v>215</v>
      </c>
    </row>
    <row r="362" spans="1:6" x14ac:dyDescent="0.25">
      <c r="A362" s="5">
        <v>359</v>
      </c>
      <c r="B362" s="5" t="s">
        <v>217</v>
      </c>
      <c r="C362" s="5">
        <v>4566.7700000000004</v>
      </c>
      <c r="D362" s="5">
        <v>0</v>
      </c>
      <c r="E362" s="5" t="s">
        <v>212</v>
      </c>
      <c r="F362" s="5" t="s">
        <v>215</v>
      </c>
    </row>
    <row r="363" spans="1:6" x14ac:dyDescent="0.25">
      <c r="A363" s="5">
        <v>360</v>
      </c>
      <c r="B363" s="5" t="s">
        <v>217</v>
      </c>
      <c r="C363" s="5">
        <v>3852.5</v>
      </c>
      <c r="D363" s="5">
        <v>0</v>
      </c>
      <c r="E363" s="5" t="s">
        <v>212</v>
      </c>
      <c r="F363" s="5" t="s">
        <v>215</v>
      </c>
    </row>
    <row r="364" spans="1:6" x14ac:dyDescent="0.25">
      <c r="A364" s="5">
        <v>361</v>
      </c>
      <c r="B364" s="5" t="s">
        <v>217</v>
      </c>
      <c r="C364" s="5">
        <v>4231.87</v>
      </c>
      <c r="D364" s="5">
        <v>0</v>
      </c>
      <c r="E364" s="5" t="s">
        <v>212</v>
      </c>
      <c r="F364" s="5" t="s">
        <v>215</v>
      </c>
    </row>
    <row r="365" spans="1:6" x14ac:dyDescent="0.25">
      <c r="A365" s="5">
        <v>362</v>
      </c>
      <c r="B365" s="5" t="s">
        <v>217</v>
      </c>
      <c r="C365" s="5">
        <v>4759.43</v>
      </c>
      <c r="D365" s="5">
        <v>0</v>
      </c>
      <c r="E365" s="5" t="s">
        <v>212</v>
      </c>
      <c r="F365" s="5" t="s">
        <v>215</v>
      </c>
    </row>
    <row r="366" spans="1:6" x14ac:dyDescent="0.25">
      <c r="A366" s="5">
        <v>363</v>
      </c>
      <c r="B366" s="5" t="s">
        <v>217</v>
      </c>
      <c r="C366" s="5">
        <v>4759.43</v>
      </c>
      <c r="D366" s="5">
        <v>0</v>
      </c>
      <c r="E366" s="5" t="s">
        <v>212</v>
      </c>
      <c r="F366" s="5" t="s">
        <v>215</v>
      </c>
    </row>
    <row r="367" spans="1:6" x14ac:dyDescent="0.25">
      <c r="A367" s="5">
        <v>364</v>
      </c>
      <c r="B367" s="5" t="s">
        <v>217</v>
      </c>
      <c r="C367" s="5">
        <v>4231.87</v>
      </c>
      <c r="D367" s="5">
        <v>0</v>
      </c>
      <c r="E367" s="5" t="s">
        <v>212</v>
      </c>
      <c r="F367" s="5" t="s">
        <v>215</v>
      </c>
    </row>
    <row r="368" spans="1:6" x14ac:dyDescent="0.25">
      <c r="A368" s="5">
        <v>365</v>
      </c>
      <c r="B368" s="5" t="s">
        <v>217</v>
      </c>
      <c r="C368" s="5">
        <v>3734</v>
      </c>
      <c r="D368" s="5">
        <v>0</v>
      </c>
      <c r="E368" s="5" t="s">
        <v>212</v>
      </c>
      <c r="F368" s="5" t="s">
        <v>215</v>
      </c>
    </row>
    <row r="369" spans="1:6" x14ac:dyDescent="0.25">
      <c r="A369" s="5">
        <v>366</v>
      </c>
      <c r="B369" s="5" t="s">
        <v>217</v>
      </c>
      <c r="C369" s="5">
        <v>4759.43</v>
      </c>
      <c r="D369" s="5">
        <v>0</v>
      </c>
      <c r="E369" s="5" t="s">
        <v>212</v>
      </c>
      <c r="F369" s="5" t="s">
        <v>215</v>
      </c>
    </row>
    <row r="370" spans="1:6" x14ac:dyDescent="0.25">
      <c r="A370" s="5">
        <v>367</v>
      </c>
      <c r="B370" s="5" t="s">
        <v>217</v>
      </c>
      <c r="C370" s="5">
        <v>4231.87</v>
      </c>
      <c r="D370" s="5">
        <v>0</v>
      </c>
      <c r="E370" s="5" t="s">
        <v>212</v>
      </c>
      <c r="F370" s="5" t="s">
        <v>215</v>
      </c>
    </row>
    <row r="371" spans="1:6" x14ac:dyDescent="0.25">
      <c r="A371" s="5">
        <v>368</v>
      </c>
      <c r="B371" s="5" t="s">
        <v>217</v>
      </c>
      <c r="C371" s="5">
        <v>3734</v>
      </c>
      <c r="D371" s="5">
        <v>0</v>
      </c>
      <c r="E371" s="5" t="s">
        <v>212</v>
      </c>
      <c r="F371" s="5" t="s">
        <v>215</v>
      </c>
    </row>
    <row r="372" spans="1:6" x14ac:dyDescent="0.25">
      <c r="A372" s="5">
        <v>369</v>
      </c>
      <c r="B372" s="5" t="s">
        <v>217</v>
      </c>
      <c r="C372" s="5">
        <v>3734</v>
      </c>
      <c r="D372" s="5">
        <v>0</v>
      </c>
      <c r="E372" s="5" t="s">
        <v>212</v>
      </c>
      <c r="F372" s="5" t="s">
        <v>215</v>
      </c>
    </row>
    <row r="373" spans="1:6" x14ac:dyDescent="0.25">
      <c r="A373" s="5">
        <v>370</v>
      </c>
      <c r="B373" s="5" t="s">
        <v>217</v>
      </c>
      <c r="C373" s="5">
        <v>4759.43</v>
      </c>
      <c r="D373" s="5">
        <v>0</v>
      </c>
      <c r="E373" s="5" t="s">
        <v>212</v>
      </c>
      <c r="F373" s="5" t="s">
        <v>215</v>
      </c>
    </row>
    <row r="374" spans="1:6" x14ac:dyDescent="0.25">
      <c r="A374" s="5">
        <v>371</v>
      </c>
      <c r="B374" s="5" t="s">
        <v>217</v>
      </c>
      <c r="C374" s="5">
        <v>4759.43</v>
      </c>
      <c r="D374" s="5">
        <v>0</v>
      </c>
      <c r="E374" s="5" t="s">
        <v>212</v>
      </c>
      <c r="F374" s="5" t="s">
        <v>215</v>
      </c>
    </row>
    <row r="375" spans="1:6" x14ac:dyDescent="0.25">
      <c r="A375" s="5">
        <v>372</v>
      </c>
      <c r="B375" s="5" t="s">
        <v>217</v>
      </c>
      <c r="C375" s="5">
        <v>3734</v>
      </c>
      <c r="D375" s="5">
        <v>0</v>
      </c>
      <c r="E375" s="5" t="s">
        <v>212</v>
      </c>
      <c r="F375" s="5" t="s">
        <v>215</v>
      </c>
    </row>
    <row r="376" spans="1:6" x14ac:dyDescent="0.25">
      <c r="A376" s="5">
        <v>373</v>
      </c>
      <c r="B376" s="5" t="s">
        <v>217</v>
      </c>
      <c r="C376" s="5">
        <v>4759.43</v>
      </c>
      <c r="D376" s="5">
        <v>0</v>
      </c>
      <c r="E376" s="5" t="s">
        <v>212</v>
      </c>
      <c r="F376" s="5" t="s">
        <v>215</v>
      </c>
    </row>
    <row r="377" spans="1:6" x14ac:dyDescent="0.25">
      <c r="A377" s="5">
        <v>374</v>
      </c>
      <c r="B377" s="5" t="s">
        <v>217</v>
      </c>
      <c r="C377" s="5">
        <v>4759.43</v>
      </c>
      <c r="D377" s="5">
        <v>0</v>
      </c>
      <c r="E377" s="5" t="s">
        <v>212</v>
      </c>
      <c r="F377" s="5" t="s">
        <v>215</v>
      </c>
    </row>
    <row r="378" spans="1:6" x14ac:dyDescent="0.25">
      <c r="A378" s="5">
        <v>375</v>
      </c>
      <c r="B378" s="5" t="s">
        <v>217</v>
      </c>
      <c r="C378" s="5">
        <v>3236.13</v>
      </c>
      <c r="D378" s="5">
        <v>0</v>
      </c>
      <c r="E378" s="5" t="s">
        <v>212</v>
      </c>
      <c r="F378" s="5" t="s">
        <v>215</v>
      </c>
    </row>
    <row r="379" spans="1:6" x14ac:dyDescent="0.25">
      <c r="A379" s="5">
        <v>376</v>
      </c>
      <c r="B379" s="5" t="s">
        <v>217</v>
      </c>
      <c r="C379" s="5">
        <v>4231.87</v>
      </c>
      <c r="D379" s="5">
        <v>0</v>
      </c>
      <c r="E379" s="5" t="s">
        <v>212</v>
      </c>
      <c r="F379" s="5" t="s">
        <v>215</v>
      </c>
    </row>
    <row r="380" spans="1:6" x14ac:dyDescent="0.25">
      <c r="A380" s="5">
        <v>377</v>
      </c>
      <c r="B380" s="5" t="s">
        <v>217</v>
      </c>
      <c r="C380" s="5">
        <v>3734</v>
      </c>
      <c r="D380" s="5">
        <v>0</v>
      </c>
      <c r="E380" s="5" t="s">
        <v>212</v>
      </c>
      <c r="F380" s="5" t="s">
        <v>215</v>
      </c>
    </row>
    <row r="381" spans="1:6" x14ac:dyDescent="0.25">
      <c r="A381" s="5">
        <v>378</v>
      </c>
      <c r="B381" s="5" t="s">
        <v>217</v>
      </c>
      <c r="C381" s="5">
        <v>4759.43</v>
      </c>
      <c r="D381" s="5">
        <v>0</v>
      </c>
      <c r="E381" s="5" t="s">
        <v>212</v>
      </c>
      <c r="F381" s="5" t="s">
        <v>215</v>
      </c>
    </row>
    <row r="382" spans="1:6" x14ac:dyDescent="0.25">
      <c r="A382" s="5">
        <v>379</v>
      </c>
      <c r="B382" s="5" t="s">
        <v>217</v>
      </c>
      <c r="C382" s="5">
        <v>3734</v>
      </c>
      <c r="D382" s="5">
        <v>0</v>
      </c>
      <c r="E382" s="5" t="s">
        <v>212</v>
      </c>
      <c r="F382" s="5" t="s">
        <v>215</v>
      </c>
    </row>
    <row r="383" spans="1:6" x14ac:dyDescent="0.25">
      <c r="A383" s="5">
        <v>380</v>
      </c>
      <c r="B383" s="5" t="s">
        <v>217</v>
      </c>
      <c r="C383" s="5">
        <v>3734</v>
      </c>
      <c r="D383" s="5">
        <v>0</v>
      </c>
      <c r="E383" s="5" t="s">
        <v>212</v>
      </c>
      <c r="F383" s="5" t="s">
        <v>215</v>
      </c>
    </row>
    <row r="384" spans="1:6" x14ac:dyDescent="0.25">
      <c r="A384" s="5">
        <v>381</v>
      </c>
      <c r="B384" s="5" t="s">
        <v>217</v>
      </c>
      <c r="C384" s="5">
        <v>4231.87</v>
      </c>
      <c r="D384" s="5">
        <v>0</v>
      </c>
      <c r="E384" s="5" t="s">
        <v>212</v>
      </c>
      <c r="F384" s="5" t="s">
        <v>215</v>
      </c>
    </row>
    <row r="385" spans="1:6" x14ac:dyDescent="0.25">
      <c r="A385" s="5">
        <v>382</v>
      </c>
      <c r="B385" s="5" t="s">
        <v>217</v>
      </c>
      <c r="C385" s="5">
        <v>4231.87</v>
      </c>
      <c r="D385" s="5">
        <v>0</v>
      </c>
      <c r="E385" s="5" t="s">
        <v>212</v>
      </c>
      <c r="F385" s="5" t="s">
        <v>215</v>
      </c>
    </row>
    <row r="386" spans="1:6" x14ac:dyDescent="0.25">
      <c r="A386" s="5">
        <v>383</v>
      </c>
      <c r="B386" s="5" t="s">
        <v>217</v>
      </c>
      <c r="C386" s="5">
        <v>3236.13</v>
      </c>
      <c r="D386" s="5">
        <v>0</v>
      </c>
      <c r="E386" s="5" t="s">
        <v>212</v>
      </c>
      <c r="F386" s="5" t="s">
        <v>215</v>
      </c>
    </row>
    <row r="387" spans="1:6" x14ac:dyDescent="0.25">
      <c r="A387" s="5">
        <v>384</v>
      </c>
      <c r="B387" s="5" t="s">
        <v>217</v>
      </c>
      <c r="C387" s="5">
        <v>4759.43</v>
      </c>
      <c r="D387" s="5">
        <v>0</v>
      </c>
      <c r="E387" s="5" t="s">
        <v>212</v>
      </c>
      <c r="F387" s="5" t="s">
        <v>215</v>
      </c>
    </row>
    <row r="388" spans="1:6" x14ac:dyDescent="0.25">
      <c r="A388" s="5">
        <v>385</v>
      </c>
      <c r="B388" s="5" t="s">
        <v>217</v>
      </c>
      <c r="C388" s="5">
        <v>4231.87</v>
      </c>
      <c r="D388" s="5">
        <v>0</v>
      </c>
      <c r="E388" s="5" t="s">
        <v>212</v>
      </c>
      <c r="F388" s="5" t="s">
        <v>215</v>
      </c>
    </row>
    <row r="389" spans="1:6" x14ac:dyDescent="0.25">
      <c r="A389" s="5">
        <v>386</v>
      </c>
      <c r="B389" s="5" t="s">
        <v>217</v>
      </c>
      <c r="C389" s="5">
        <v>4231.87</v>
      </c>
      <c r="D389" s="5">
        <v>0</v>
      </c>
      <c r="E389" s="5" t="s">
        <v>212</v>
      </c>
      <c r="F389" s="5" t="s">
        <v>215</v>
      </c>
    </row>
    <row r="390" spans="1:6" x14ac:dyDescent="0.25">
      <c r="A390" s="5">
        <v>387</v>
      </c>
      <c r="B390" s="5" t="s">
        <v>217</v>
      </c>
      <c r="C390" s="5">
        <v>5015.5</v>
      </c>
      <c r="D390" s="5">
        <v>0</v>
      </c>
      <c r="E390" s="5" t="s">
        <v>212</v>
      </c>
      <c r="F390" s="5" t="s">
        <v>215</v>
      </c>
    </row>
    <row r="391" spans="1:6" x14ac:dyDescent="0.25">
      <c r="A391" s="5">
        <v>388</v>
      </c>
      <c r="B391" s="5" t="s">
        <v>217</v>
      </c>
      <c r="C391" s="5">
        <v>4872</v>
      </c>
      <c r="D391" s="5">
        <v>0</v>
      </c>
      <c r="E391" s="5" t="s">
        <v>212</v>
      </c>
      <c r="F391" s="5" t="s">
        <v>215</v>
      </c>
    </row>
    <row r="392" spans="1:6" x14ac:dyDescent="0.25">
      <c r="A392" s="5">
        <v>389</v>
      </c>
      <c r="B392" s="5" t="s">
        <v>217</v>
      </c>
      <c r="C392" s="5">
        <v>5277.97</v>
      </c>
      <c r="D392" s="5">
        <v>0</v>
      </c>
      <c r="E392" s="5" t="s">
        <v>212</v>
      </c>
      <c r="F392" s="5" t="s">
        <v>215</v>
      </c>
    </row>
    <row r="393" spans="1:6" x14ac:dyDescent="0.25">
      <c r="A393" s="5">
        <v>390</v>
      </c>
      <c r="B393" s="5" t="s">
        <v>217</v>
      </c>
      <c r="C393" s="5">
        <v>4837.67</v>
      </c>
      <c r="D393" s="5">
        <v>0</v>
      </c>
      <c r="E393" s="5" t="s">
        <v>212</v>
      </c>
      <c r="F393" s="5" t="s">
        <v>215</v>
      </c>
    </row>
    <row r="394" spans="1:6" x14ac:dyDescent="0.25">
      <c r="A394" s="5">
        <v>391</v>
      </c>
      <c r="B394" s="5" t="s">
        <v>1095</v>
      </c>
      <c r="C394" s="5">
        <v>0</v>
      </c>
      <c r="D394" s="5">
        <v>0</v>
      </c>
      <c r="E394" s="5" t="s">
        <v>212</v>
      </c>
      <c r="F394" s="5" t="s">
        <v>215</v>
      </c>
    </row>
    <row r="395" spans="1:6" x14ac:dyDescent="0.25">
      <c r="A395" s="5">
        <v>392</v>
      </c>
      <c r="B395" s="5" t="s">
        <v>1095</v>
      </c>
      <c r="C395" s="5">
        <v>0</v>
      </c>
      <c r="D395" s="5">
        <v>0</v>
      </c>
      <c r="E395" s="5" t="s">
        <v>212</v>
      </c>
      <c r="F395" s="5" t="s">
        <v>215</v>
      </c>
    </row>
    <row r="396" spans="1:6" x14ac:dyDescent="0.25">
      <c r="A396" s="5">
        <v>393</v>
      </c>
      <c r="B396" s="5" t="s">
        <v>1095</v>
      </c>
      <c r="C396" s="5">
        <v>0</v>
      </c>
      <c r="D396" s="5">
        <v>0</v>
      </c>
      <c r="E396" s="5" t="s">
        <v>212</v>
      </c>
      <c r="F396" s="5" t="s">
        <v>215</v>
      </c>
    </row>
    <row r="397" spans="1:6" x14ac:dyDescent="0.25">
      <c r="A397" s="5">
        <v>394</v>
      </c>
      <c r="B397" s="5" t="s">
        <v>1095</v>
      </c>
      <c r="C397" s="5">
        <v>0</v>
      </c>
      <c r="D397" s="5">
        <v>0</v>
      </c>
      <c r="E397" s="5" t="s">
        <v>212</v>
      </c>
      <c r="F397" s="5" t="s">
        <v>215</v>
      </c>
    </row>
    <row r="398" spans="1:6" x14ac:dyDescent="0.25">
      <c r="A398" s="5">
        <v>395</v>
      </c>
      <c r="B398" s="5" t="s">
        <v>1095</v>
      </c>
      <c r="C398" s="5">
        <v>0</v>
      </c>
      <c r="D398" s="5">
        <v>0</v>
      </c>
      <c r="E398" s="5" t="s">
        <v>212</v>
      </c>
      <c r="F398" s="5" t="s">
        <v>215</v>
      </c>
    </row>
    <row r="399" spans="1:6" x14ac:dyDescent="0.25">
      <c r="A399" s="5">
        <v>396</v>
      </c>
      <c r="B399" s="5" t="s">
        <v>1095</v>
      </c>
      <c r="C399" s="5">
        <v>0</v>
      </c>
      <c r="D399" s="5">
        <v>0</v>
      </c>
      <c r="E399" s="5" t="s">
        <v>212</v>
      </c>
      <c r="F399" s="5" t="s">
        <v>215</v>
      </c>
    </row>
    <row r="400" spans="1:6" x14ac:dyDescent="0.25">
      <c r="A400" s="5">
        <v>397</v>
      </c>
      <c r="B400" s="5" t="s">
        <v>1095</v>
      </c>
      <c r="C400" s="5">
        <v>0</v>
      </c>
      <c r="D400" s="5">
        <v>0</v>
      </c>
      <c r="E400" s="5" t="s">
        <v>212</v>
      </c>
      <c r="F400" s="5" t="s">
        <v>215</v>
      </c>
    </row>
    <row r="401" spans="1:6" x14ac:dyDescent="0.25">
      <c r="A401" s="5">
        <v>398</v>
      </c>
      <c r="B401" s="5" t="s">
        <v>1095</v>
      </c>
      <c r="C401" s="5">
        <v>0</v>
      </c>
      <c r="D401" s="5">
        <v>0</v>
      </c>
      <c r="E401" s="5" t="s">
        <v>212</v>
      </c>
      <c r="F401" s="5" t="s">
        <v>215</v>
      </c>
    </row>
    <row r="402" spans="1:6" x14ac:dyDescent="0.25">
      <c r="A402" s="5">
        <v>399</v>
      </c>
      <c r="B402" s="5" t="s">
        <v>1095</v>
      </c>
      <c r="C402" s="5">
        <v>0</v>
      </c>
      <c r="D402" s="5">
        <v>0</v>
      </c>
      <c r="E402" s="5" t="s">
        <v>212</v>
      </c>
      <c r="F402" s="5" t="s">
        <v>215</v>
      </c>
    </row>
    <row r="403" spans="1:6" x14ac:dyDescent="0.25">
      <c r="A403" s="5">
        <v>400</v>
      </c>
      <c r="B403" s="5" t="s">
        <v>1095</v>
      </c>
      <c r="C403" s="5">
        <v>0</v>
      </c>
      <c r="D403" s="5">
        <v>0</v>
      </c>
      <c r="E403" s="5" t="s">
        <v>212</v>
      </c>
      <c r="F403" s="5" t="s">
        <v>215</v>
      </c>
    </row>
    <row r="404" spans="1:6" x14ac:dyDescent="0.25">
      <c r="A404" s="5">
        <v>401</v>
      </c>
      <c r="B404" s="5" t="s">
        <v>1095</v>
      </c>
      <c r="C404" s="5">
        <v>0</v>
      </c>
      <c r="D404" s="5">
        <v>0</v>
      </c>
      <c r="E404" s="5" t="s">
        <v>212</v>
      </c>
      <c r="F40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1095</v>
      </c>
      <c r="C394" s="5">
        <v>0</v>
      </c>
      <c r="D394" s="5">
        <v>0</v>
      </c>
      <c r="E394" s="5" t="s">
        <v>212</v>
      </c>
      <c r="F394" s="5" t="s">
        <v>215</v>
      </c>
    </row>
    <row r="395" spans="1:6" x14ac:dyDescent="0.25">
      <c r="A395" s="5">
        <v>392</v>
      </c>
      <c r="B395" s="5" t="s">
        <v>1095</v>
      </c>
      <c r="C395" s="5">
        <v>0</v>
      </c>
      <c r="D395" s="5">
        <v>0</v>
      </c>
      <c r="E395" s="5" t="s">
        <v>212</v>
      </c>
      <c r="F395" s="5" t="s">
        <v>215</v>
      </c>
    </row>
    <row r="396" spans="1:6" x14ac:dyDescent="0.25">
      <c r="A396" s="5">
        <v>393</v>
      </c>
      <c r="B396" s="5" t="s">
        <v>1095</v>
      </c>
      <c r="C396" s="5">
        <v>0</v>
      </c>
      <c r="D396" s="5">
        <v>0</v>
      </c>
      <c r="E396" s="5" t="s">
        <v>212</v>
      </c>
      <c r="F396" s="5" t="s">
        <v>215</v>
      </c>
    </row>
    <row r="397" spans="1:6" x14ac:dyDescent="0.25">
      <c r="A397" s="5">
        <v>394</v>
      </c>
      <c r="B397" s="5" t="s">
        <v>1095</v>
      </c>
      <c r="C397" s="5">
        <v>0</v>
      </c>
      <c r="D397" s="5">
        <v>0</v>
      </c>
      <c r="E397" s="5" t="s">
        <v>212</v>
      </c>
      <c r="F397" s="5" t="s">
        <v>215</v>
      </c>
    </row>
    <row r="398" spans="1:6" x14ac:dyDescent="0.25">
      <c r="A398" s="5">
        <v>395</v>
      </c>
      <c r="B398" s="5" t="s">
        <v>1095</v>
      </c>
      <c r="C398" s="5">
        <v>0</v>
      </c>
      <c r="D398" s="5">
        <v>0</v>
      </c>
      <c r="E398" s="5" t="s">
        <v>212</v>
      </c>
      <c r="F398" s="5" t="s">
        <v>215</v>
      </c>
    </row>
    <row r="399" spans="1:6" x14ac:dyDescent="0.25">
      <c r="A399" s="5">
        <v>396</v>
      </c>
      <c r="B399" s="5" t="s">
        <v>1095</v>
      </c>
      <c r="C399" s="5">
        <v>0</v>
      </c>
      <c r="D399" s="5">
        <v>0</v>
      </c>
      <c r="E399" s="5" t="s">
        <v>212</v>
      </c>
      <c r="F399" s="5" t="s">
        <v>215</v>
      </c>
    </row>
    <row r="400" spans="1:6" x14ac:dyDescent="0.25">
      <c r="A400" s="5">
        <v>397</v>
      </c>
      <c r="B400" s="5" t="s">
        <v>1095</v>
      </c>
      <c r="C400" s="5">
        <v>0</v>
      </c>
      <c r="D400" s="5">
        <v>0</v>
      </c>
      <c r="E400" s="5" t="s">
        <v>212</v>
      </c>
      <c r="F400" s="5" t="s">
        <v>215</v>
      </c>
    </row>
    <row r="401" spans="1:6" x14ac:dyDescent="0.25">
      <c r="A401" s="5">
        <v>398</v>
      </c>
      <c r="B401" s="5" t="s">
        <v>1095</v>
      </c>
      <c r="C401" s="5">
        <v>0</v>
      </c>
      <c r="D401" s="5">
        <v>0</v>
      </c>
      <c r="E401" s="5" t="s">
        <v>212</v>
      </c>
      <c r="F401" s="5" t="s">
        <v>215</v>
      </c>
    </row>
    <row r="402" spans="1:6" x14ac:dyDescent="0.25">
      <c r="A402" s="5">
        <v>399</v>
      </c>
      <c r="B402" s="5" t="s">
        <v>1095</v>
      </c>
      <c r="C402" s="5">
        <v>0</v>
      </c>
      <c r="D402" s="5">
        <v>0</v>
      </c>
      <c r="E402" s="5" t="s">
        <v>212</v>
      </c>
      <c r="F402" s="5" t="s">
        <v>215</v>
      </c>
    </row>
    <row r="403" spans="1:6" x14ac:dyDescent="0.25">
      <c r="A403" s="5">
        <v>400</v>
      </c>
      <c r="B403" s="5" t="s">
        <v>1095</v>
      </c>
      <c r="C403" s="5">
        <v>0</v>
      </c>
      <c r="D403" s="5">
        <v>0</v>
      </c>
      <c r="E403" s="5" t="s">
        <v>212</v>
      </c>
      <c r="F403" s="5" t="s">
        <v>215</v>
      </c>
    </row>
    <row r="404" spans="1:6" x14ac:dyDescent="0.25">
      <c r="A404" s="5">
        <v>401</v>
      </c>
      <c r="B404" s="5" t="s">
        <v>1095</v>
      </c>
      <c r="C404" s="5">
        <v>0</v>
      </c>
      <c r="D404" s="5">
        <v>0</v>
      </c>
      <c r="E404" s="5" t="s">
        <v>212</v>
      </c>
      <c r="F40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1095</v>
      </c>
      <c r="C394" s="5">
        <v>0</v>
      </c>
      <c r="D394" s="5">
        <v>0</v>
      </c>
      <c r="E394" s="5" t="s">
        <v>212</v>
      </c>
      <c r="F394" s="5" t="s">
        <v>215</v>
      </c>
    </row>
    <row r="395" spans="1:6" x14ac:dyDescent="0.25">
      <c r="A395" s="5">
        <v>392</v>
      </c>
      <c r="B395" s="5" t="s">
        <v>1095</v>
      </c>
      <c r="C395" s="5">
        <v>0</v>
      </c>
      <c r="D395" s="5">
        <v>0</v>
      </c>
      <c r="E395" s="5" t="s">
        <v>212</v>
      </c>
      <c r="F395" s="5" t="s">
        <v>215</v>
      </c>
    </row>
    <row r="396" spans="1:6" x14ac:dyDescent="0.25">
      <c r="A396" s="5">
        <v>393</v>
      </c>
      <c r="B396" s="5" t="s">
        <v>1095</v>
      </c>
      <c r="C396" s="5">
        <v>0</v>
      </c>
      <c r="D396" s="5">
        <v>0</v>
      </c>
      <c r="E396" s="5" t="s">
        <v>212</v>
      </c>
      <c r="F396" s="5" t="s">
        <v>215</v>
      </c>
    </row>
    <row r="397" spans="1:6" x14ac:dyDescent="0.25">
      <c r="A397" s="5">
        <v>394</v>
      </c>
      <c r="B397" s="5" t="s">
        <v>1095</v>
      </c>
      <c r="C397" s="5">
        <v>0</v>
      </c>
      <c r="D397" s="5">
        <v>0</v>
      </c>
      <c r="E397" s="5" t="s">
        <v>212</v>
      </c>
      <c r="F397" s="5" t="s">
        <v>215</v>
      </c>
    </row>
    <row r="398" spans="1:6" x14ac:dyDescent="0.25">
      <c r="A398" s="5">
        <v>395</v>
      </c>
      <c r="B398" s="5" t="s">
        <v>1095</v>
      </c>
      <c r="C398" s="5">
        <v>0</v>
      </c>
      <c r="D398" s="5">
        <v>0</v>
      </c>
      <c r="E398" s="5" t="s">
        <v>212</v>
      </c>
      <c r="F398" s="5" t="s">
        <v>215</v>
      </c>
    </row>
    <row r="399" spans="1:6" x14ac:dyDescent="0.25">
      <c r="A399" s="5">
        <v>396</v>
      </c>
      <c r="B399" s="5" t="s">
        <v>1095</v>
      </c>
      <c r="C399" s="5">
        <v>0</v>
      </c>
      <c r="D399" s="5">
        <v>0</v>
      </c>
      <c r="E399" s="5" t="s">
        <v>212</v>
      </c>
      <c r="F399" s="5" t="s">
        <v>215</v>
      </c>
    </row>
    <row r="400" spans="1:6" x14ac:dyDescent="0.25">
      <c r="A400" s="5">
        <v>397</v>
      </c>
      <c r="B400" s="5" t="s">
        <v>1095</v>
      </c>
      <c r="C400" s="5">
        <v>0</v>
      </c>
      <c r="D400" s="5">
        <v>0</v>
      </c>
      <c r="E400" s="5" t="s">
        <v>212</v>
      </c>
      <c r="F400" s="5" t="s">
        <v>215</v>
      </c>
    </row>
    <row r="401" spans="1:6" x14ac:dyDescent="0.25">
      <c r="A401" s="5">
        <v>398</v>
      </c>
      <c r="B401" s="5" t="s">
        <v>1095</v>
      </c>
      <c r="C401" s="5">
        <v>0</v>
      </c>
      <c r="D401" s="5">
        <v>0</v>
      </c>
      <c r="E401" s="5" t="s">
        <v>212</v>
      </c>
      <c r="F401" s="5" t="s">
        <v>215</v>
      </c>
    </row>
    <row r="402" spans="1:6" x14ac:dyDescent="0.25">
      <c r="A402" s="5">
        <v>399</v>
      </c>
      <c r="B402" s="5" t="s">
        <v>1095</v>
      </c>
      <c r="C402" s="5">
        <v>0</v>
      </c>
      <c r="D402" s="5">
        <v>0</v>
      </c>
      <c r="E402" s="5" t="s">
        <v>212</v>
      </c>
      <c r="F402" s="5" t="s">
        <v>215</v>
      </c>
    </row>
    <row r="403" spans="1:6" x14ac:dyDescent="0.25">
      <c r="A403" s="5">
        <v>400</v>
      </c>
      <c r="B403" s="5" t="s">
        <v>1095</v>
      </c>
      <c r="C403" s="5">
        <v>0</v>
      </c>
      <c r="D403" s="5">
        <v>0</v>
      </c>
      <c r="E403" s="5" t="s">
        <v>212</v>
      </c>
      <c r="F403" s="5" t="s">
        <v>215</v>
      </c>
    </row>
    <row r="404" spans="1:6" x14ac:dyDescent="0.25">
      <c r="A404" s="5">
        <v>401</v>
      </c>
      <c r="B404" s="5" t="s">
        <v>1095</v>
      </c>
      <c r="C404" s="5">
        <v>0</v>
      </c>
      <c r="D404" s="5">
        <v>0</v>
      </c>
      <c r="E404" s="5" t="s">
        <v>212</v>
      </c>
      <c r="F40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1095</v>
      </c>
      <c r="C394" s="4">
        <v>0</v>
      </c>
      <c r="D394" s="5">
        <v>0</v>
      </c>
      <c r="E394" s="5" t="s">
        <v>212</v>
      </c>
      <c r="F394" s="5" t="s">
        <v>215</v>
      </c>
    </row>
    <row r="395" spans="1:6" x14ac:dyDescent="0.25">
      <c r="A395" s="5">
        <v>392</v>
      </c>
      <c r="B395" s="5" t="s">
        <v>1095</v>
      </c>
      <c r="C395" s="4">
        <v>0</v>
      </c>
      <c r="D395" s="5">
        <v>0</v>
      </c>
      <c r="E395" s="5" t="s">
        <v>212</v>
      </c>
      <c r="F395" s="5" t="s">
        <v>215</v>
      </c>
    </row>
    <row r="396" spans="1:6" x14ac:dyDescent="0.25">
      <c r="A396" s="5">
        <v>393</v>
      </c>
      <c r="B396" s="5" t="s">
        <v>1095</v>
      </c>
      <c r="C396" s="4">
        <v>0</v>
      </c>
      <c r="D396" s="5">
        <v>0</v>
      </c>
      <c r="E396" s="5" t="s">
        <v>212</v>
      </c>
      <c r="F396" s="5" t="s">
        <v>215</v>
      </c>
    </row>
    <row r="397" spans="1:6" x14ac:dyDescent="0.25">
      <c r="A397" s="5">
        <v>394</v>
      </c>
      <c r="B397" s="5" t="s">
        <v>1095</v>
      </c>
      <c r="C397" s="4">
        <v>0</v>
      </c>
      <c r="D397" s="5">
        <v>0</v>
      </c>
      <c r="E397" s="5" t="s">
        <v>212</v>
      </c>
      <c r="F397" s="5" t="s">
        <v>215</v>
      </c>
    </row>
    <row r="398" spans="1:6" x14ac:dyDescent="0.25">
      <c r="A398" s="5">
        <v>395</v>
      </c>
      <c r="B398" s="5" t="s">
        <v>1095</v>
      </c>
      <c r="C398" s="4">
        <v>0</v>
      </c>
      <c r="D398" s="5">
        <v>0</v>
      </c>
      <c r="E398" s="5" t="s">
        <v>212</v>
      </c>
      <c r="F398" s="5" t="s">
        <v>215</v>
      </c>
    </row>
    <row r="399" spans="1:6" x14ac:dyDescent="0.25">
      <c r="A399" s="5">
        <v>396</v>
      </c>
      <c r="B399" s="5" t="s">
        <v>1095</v>
      </c>
      <c r="C399" s="4">
        <v>0</v>
      </c>
      <c r="D399" s="5">
        <v>0</v>
      </c>
      <c r="E399" s="5" t="s">
        <v>212</v>
      </c>
      <c r="F399" s="5" t="s">
        <v>215</v>
      </c>
    </row>
    <row r="400" spans="1:6" x14ac:dyDescent="0.25">
      <c r="A400" s="5">
        <v>397</v>
      </c>
      <c r="B400" s="5" t="s">
        <v>1095</v>
      </c>
      <c r="C400" s="4">
        <v>0</v>
      </c>
      <c r="D400" s="5">
        <v>0</v>
      </c>
      <c r="E400" s="5" t="s">
        <v>212</v>
      </c>
      <c r="F400" s="5" t="s">
        <v>215</v>
      </c>
    </row>
    <row r="401" spans="1:6" x14ac:dyDescent="0.25">
      <c r="A401" s="5">
        <v>398</v>
      </c>
      <c r="B401" s="5" t="s">
        <v>1095</v>
      </c>
      <c r="C401" s="4">
        <v>0</v>
      </c>
      <c r="D401" s="5">
        <v>0</v>
      </c>
      <c r="E401" s="5" t="s">
        <v>212</v>
      </c>
      <c r="F401" s="5" t="s">
        <v>215</v>
      </c>
    </row>
    <row r="402" spans="1:6" x14ac:dyDescent="0.25">
      <c r="A402" s="5">
        <v>399</v>
      </c>
      <c r="B402" s="5" t="s">
        <v>1095</v>
      </c>
      <c r="C402" s="4">
        <v>0</v>
      </c>
      <c r="D402" s="5">
        <v>0</v>
      </c>
      <c r="E402" s="5" t="s">
        <v>212</v>
      </c>
      <c r="F402" s="5" t="s">
        <v>215</v>
      </c>
    </row>
    <row r="403" spans="1:6" x14ac:dyDescent="0.25">
      <c r="A403" s="5">
        <v>400</v>
      </c>
      <c r="B403" s="5" t="s">
        <v>1095</v>
      </c>
      <c r="C403" s="4">
        <v>0</v>
      </c>
      <c r="D403" s="5">
        <v>0</v>
      </c>
      <c r="E403" s="5" t="s">
        <v>212</v>
      </c>
      <c r="F403" s="5" t="s">
        <v>215</v>
      </c>
    </row>
    <row r="404" spans="1:6" x14ac:dyDescent="0.25">
      <c r="A404" s="5">
        <v>401</v>
      </c>
      <c r="B404" s="5" t="s">
        <v>1095</v>
      </c>
      <c r="C404" s="4">
        <v>0</v>
      </c>
      <c r="D404" s="5">
        <v>0</v>
      </c>
      <c r="E404" s="5" t="s">
        <v>212</v>
      </c>
      <c r="F40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1095</v>
      </c>
      <c r="C394" s="4">
        <v>0</v>
      </c>
      <c r="D394" s="5">
        <v>0</v>
      </c>
      <c r="E394" s="5" t="s">
        <v>212</v>
      </c>
      <c r="F394" s="5" t="s">
        <v>215</v>
      </c>
    </row>
    <row r="395" spans="1:6" x14ac:dyDescent="0.25">
      <c r="A395" s="5">
        <v>392</v>
      </c>
      <c r="B395" s="5" t="s">
        <v>1095</v>
      </c>
      <c r="C395" s="4">
        <v>0</v>
      </c>
      <c r="D395" s="5">
        <v>0</v>
      </c>
      <c r="E395" s="5" t="s">
        <v>212</v>
      </c>
      <c r="F395" s="5" t="s">
        <v>215</v>
      </c>
    </row>
    <row r="396" spans="1:6" x14ac:dyDescent="0.25">
      <c r="A396" s="5">
        <v>393</v>
      </c>
      <c r="B396" s="5" t="s">
        <v>1095</v>
      </c>
      <c r="C396" s="4">
        <v>0</v>
      </c>
      <c r="D396" s="5">
        <v>0</v>
      </c>
      <c r="E396" s="5" t="s">
        <v>212</v>
      </c>
      <c r="F396" s="5" t="s">
        <v>215</v>
      </c>
    </row>
    <row r="397" spans="1:6" x14ac:dyDescent="0.25">
      <c r="A397" s="5">
        <v>394</v>
      </c>
      <c r="B397" s="5" t="s">
        <v>1095</v>
      </c>
      <c r="C397" s="4">
        <v>0</v>
      </c>
      <c r="D397" s="5">
        <v>0</v>
      </c>
      <c r="E397" s="5" t="s">
        <v>212</v>
      </c>
      <c r="F397" s="5" t="s">
        <v>215</v>
      </c>
    </row>
    <row r="398" spans="1:6" x14ac:dyDescent="0.25">
      <c r="A398" s="5">
        <v>395</v>
      </c>
      <c r="B398" s="5" t="s">
        <v>1095</v>
      </c>
      <c r="C398" s="4">
        <v>0</v>
      </c>
      <c r="D398" s="5">
        <v>0</v>
      </c>
      <c r="E398" s="5" t="s">
        <v>212</v>
      </c>
      <c r="F398" s="5" t="s">
        <v>215</v>
      </c>
    </row>
    <row r="399" spans="1:6" x14ac:dyDescent="0.25">
      <c r="A399" s="5">
        <v>396</v>
      </c>
      <c r="B399" s="5" t="s">
        <v>1095</v>
      </c>
      <c r="C399" s="4">
        <v>0</v>
      </c>
      <c r="D399" s="5">
        <v>0</v>
      </c>
      <c r="E399" s="5" t="s">
        <v>212</v>
      </c>
      <c r="F399" s="5" t="s">
        <v>215</v>
      </c>
    </row>
    <row r="400" spans="1:6" x14ac:dyDescent="0.25">
      <c r="A400" s="5">
        <v>397</v>
      </c>
      <c r="B400" s="5" t="s">
        <v>1095</v>
      </c>
      <c r="C400" s="4">
        <v>0</v>
      </c>
      <c r="D400" s="5">
        <v>0</v>
      </c>
      <c r="E400" s="5" t="s">
        <v>212</v>
      </c>
      <c r="F400" s="5" t="s">
        <v>215</v>
      </c>
    </row>
    <row r="401" spans="1:6" x14ac:dyDescent="0.25">
      <c r="A401" s="5">
        <v>398</v>
      </c>
      <c r="B401" s="5" t="s">
        <v>1095</v>
      </c>
      <c r="C401" s="4">
        <v>0</v>
      </c>
      <c r="D401" s="5">
        <v>0</v>
      </c>
      <c r="E401" s="5" t="s">
        <v>212</v>
      </c>
      <c r="F401" s="5" t="s">
        <v>215</v>
      </c>
    </row>
    <row r="402" spans="1:6" x14ac:dyDescent="0.25">
      <c r="A402" s="5">
        <v>399</v>
      </c>
      <c r="B402" s="5" t="s">
        <v>1095</v>
      </c>
      <c r="C402" s="4">
        <v>0</v>
      </c>
      <c r="D402" s="5">
        <v>0</v>
      </c>
      <c r="E402" s="5" t="s">
        <v>212</v>
      </c>
      <c r="F402" s="5" t="s">
        <v>215</v>
      </c>
    </row>
    <row r="403" spans="1:6" x14ac:dyDescent="0.25">
      <c r="A403" s="5">
        <v>400</v>
      </c>
      <c r="B403" s="5" t="s">
        <v>1095</v>
      </c>
      <c r="C403" s="4">
        <v>0</v>
      </c>
      <c r="D403" s="5">
        <v>0</v>
      </c>
      <c r="E403" s="5" t="s">
        <v>212</v>
      </c>
      <c r="F403" s="5" t="s">
        <v>215</v>
      </c>
    </row>
    <row r="404" spans="1:6" x14ac:dyDescent="0.25">
      <c r="A404" s="5">
        <v>401</v>
      </c>
      <c r="B404" s="5" t="s">
        <v>1095</v>
      </c>
      <c r="C404" s="4">
        <v>0</v>
      </c>
      <c r="D404" s="5">
        <v>0</v>
      </c>
      <c r="E404" s="5" t="s">
        <v>212</v>
      </c>
      <c r="F40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1095</v>
      </c>
      <c r="C394" s="4">
        <v>0</v>
      </c>
      <c r="D394" s="5">
        <v>0</v>
      </c>
      <c r="E394" s="5" t="s">
        <v>212</v>
      </c>
      <c r="F394" s="5" t="s">
        <v>215</v>
      </c>
    </row>
    <row r="395" spans="1:6" x14ac:dyDescent="0.25">
      <c r="A395" s="5">
        <v>392</v>
      </c>
      <c r="B395" s="5" t="s">
        <v>1095</v>
      </c>
      <c r="C395" s="4">
        <v>0</v>
      </c>
      <c r="D395" s="5">
        <v>0</v>
      </c>
      <c r="E395" s="5" t="s">
        <v>212</v>
      </c>
      <c r="F395" s="5" t="s">
        <v>215</v>
      </c>
    </row>
    <row r="396" spans="1:6" x14ac:dyDescent="0.25">
      <c r="A396" s="5">
        <v>393</v>
      </c>
      <c r="B396" s="5" t="s">
        <v>1095</v>
      </c>
      <c r="C396" s="4">
        <v>0</v>
      </c>
      <c r="D396" s="5">
        <v>0</v>
      </c>
      <c r="E396" s="5" t="s">
        <v>212</v>
      </c>
      <c r="F396" s="5" t="s">
        <v>215</v>
      </c>
    </row>
    <row r="397" spans="1:6" x14ac:dyDescent="0.25">
      <c r="A397" s="5">
        <v>394</v>
      </c>
      <c r="B397" s="5" t="s">
        <v>1095</v>
      </c>
      <c r="C397" s="4">
        <v>0</v>
      </c>
      <c r="D397" s="5">
        <v>0</v>
      </c>
      <c r="E397" s="5" t="s">
        <v>212</v>
      </c>
      <c r="F397" s="5" t="s">
        <v>215</v>
      </c>
    </row>
    <row r="398" spans="1:6" x14ac:dyDescent="0.25">
      <c r="A398" s="5">
        <v>395</v>
      </c>
      <c r="B398" s="5" t="s">
        <v>1095</v>
      </c>
      <c r="C398" s="4">
        <v>0</v>
      </c>
      <c r="D398" s="5">
        <v>0</v>
      </c>
      <c r="E398" s="5" t="s">
        <v>212</v>
      </c>
      <c r="F398" s="5" t="s">
        <v>215</v>
      </c>
    </row>
    <row r="399" spans="1:6" x14ac:dyDescent="0.25">
      <c r="A399" s="5">
        <v>396</v>
      </c>
      <c r="B399" s="5" t="s">
        <v>1095</v>
      </c>
      <c r="C399" s="4">
        <v>0</v>
      </c>
      <c r="D399" s="5">
        <v>0</v>
      </c>
      <c r="E399" s="5" t="s">
        <v>212</v>
      </c>
      <c r="F399" s="5" t="s">
        <v>215</v>
      </c>
    </row>
    <row r="400" spans="1:6" x14ac:dyDescent="0.25">
      <c r="A400" s="5">
        <v>397</v>
      </c>
      <c r="B400" s="5" t="s">
        <v>1095</v>
      </c>
      <c r="C400" s="4">
        <v>0</v>
      </c>
      <c r="D400" s="5">
        <v>0</v>
      </c>
      <c r="E400" s="5" t="s">
        <v>212</v>
      </c>
      <c r="F400" s="5" t="s">
        <v>215</v>
      </c>
    </row>
    <row r="401" spans="1:6" x14ac:dyDescent="0.25">
      <c r="A401" s="5">
        <v>398</v>
      </c>
      <c r="B401" s="5" t="s">
        <v>1095</v>
      </c>
      <c r="C401" s="4">
        <v>0</v>
      </c>
      <c r="D401" s="5">
        <v>0</v>
      </c>
      <c r="E401" s="5" t="s">
        <v>212</v>
      </c>
      <c r="F401" s="5" t="s">
        <v>215</v>
      </c>
    </row>
    <row r="402" spans="1:6" x14ac:dyDescent="0.25">
      <c r="A402" s="5">
        <v>399</v>
      </c>
      <c r="B402" s="5" t="s">
        <v>1095</v>
      </c>
      <c r="C402" s="4">
        <v>0</v>
      </c>
      <c r="D402" s="5">
        <v>0</v>
      </c>
      <c r="E402" s="5" t="s">
        <v>212</v>
      </c>
      <c r="F402" s="5" t="s">
        <v>215</v>
      </c>
    </row>
    <row r="403" spans="1:6" x14ac:dyDescent="0.25">
      <c r="A403" s="5">
        <v>400</v>
      </c>
      <c r="B403" s="5" t="s">
        <v>1095</v>
      </c>
      <c r="C403" s="4">
        <v>0</v>
      </c>
      <c r="D403" s="5">
        <v>0</v>
      </c>
      <c r="E403" s="5" t="s">
        <v>212</v>
      </c>
      <c r="F403" s="5" t="s">
        <v>215</v>
      </c>
    </row>
    <row r="404" spans="1:6" x14ac:dyDescent="0.25">
      <c r="A404" s="5">
        <v>401</v>
      </c>
      <c r="B404" s="5" t="s">
        <v>1095</v>
      </c>
      <c r="C404" s="4">
        <v>0</v>
      </c>
      <c r="D404" s="5">
        <v>0</v>
      </c>
      <c r="E404" s="5" t="s">
        <v>212</v>
      </c>
      <c r="F40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1095</v>
      </c>
      <c r="C394" s="4">
        <v>0</v>
      </c>
      <c r="D394" s="5">
        <v>0</v>
      </c>
      <c r="E394" s="5" t="s">
        <v>212</v>
      </c>
      <c r="F394" s="5" t="s">
        <v>215</v>
      </c>
    </row>
    <row r="395" spans="1:6" x14ac:dyDescent="0.25">
      <c r="A395" s="5">
        <v>392</v>
      </c>
      <c r="B395" s="5" t="s">
        <v>1095</v>
      </c>
      <c r="C395" s="4">
        <v>0</v>
      </c>
      <c r="D395" s="5">
        <v>0</v>
      </c>
      <c r="E395" s="5" t="s">
        <v>212</v>
      </c>
      <c r="F395" s="5" t="s">
        <v>215</v>
      </c>
    </row>
    <row r="396" spans="1:6" x14ac:dyDescent="0.25">
      <c r="A396" s="5">
        <v>393</v>
      </c>
      <c r="B396" s="5" t="s">
        <v>1095</v>
      </c>
      <c r="C396" s="4">
        <v>0</v>
      </c>
      <c r="D396" s="5">
        <v>0</v>
      </c>
      <c r="E396" s="5" t="s">
        <v>212</v>
      </c>
      <c r="F396" s="5" t="s">
        <v>215</v>
      </c>
    </row>
    <row r="397" spans="1:6" x14ac:dyDescent="0.25">
      <c r="A397" s="5">
        <v>394</v>
      </c>
      <c r="B397" s="5" t="s">
        <v>1095</v>
      </c>
      <c r="C397" s="4">
        <v>0</v>
      </c>
      <c r="D397" s="5">
        <v>0</v>
      </c>
      <c r="E397" s="5" t="s">
        <v>212</v>
      </c>
      <c r="F397" s="5" t="s">
        <v>215</v>
      </c>
    </row>
    <row r="398" spans="1:6" x14ac:dyDescent="0.25">
      <c r="A398" s="5">
        <v>395</v>
      </c>
      <c r="B398" s="5" t="s">
        <v>1095</v>
      </c>
      <c r="C398" s="4">
        <v>0</v>
      </c>
      <c r="D398" s="5">
        <v>0</v>
      </c>
      <c r="E398" s="5" t="s">
        <v>212</v>
      </c>
      <c r="F398" s="5" t="s">
        <v>215</v>
      </c>
    </row>
    <row r="399" spans="1:6" x14ac:dyDescent="0.25">
      <c r="A399" s="5">
        <v>396</v>
      </c>
      <c r="B399" s="5" t="s">
        <v>1095</v>
      </c>
      <c r="C399" s="4">
        <v>0</v>
      </c>
      <c r="D399" s="5">
        <v>0</v>
      </c>
      <c r="E399" s="5" t="s">
        <v>212</v>
      </c>
      <c r="F399" s="5" t="s">
        <v>215</v>
      </c>
    </row>
    <row r="400" spans="1:6" x14ac:dyDescent="0.25">
      <c r="A400" s="5">
        <v>397</v>
      </c>
      <c r="B400" s="5" t="s">
        <v>1095</v>
      </c>
      <c r="C400" s="4">
        <v>0</v>
      </c>
      <c r="D400" s="5">
        <v>0</v>
      </c>
      <c r="E400" s="5" t="s">
        <v>212</v>
      </c>
      <c r="F400" s="5" t="s">
        <v>215</v>
      </c>
    </row>
    <row r="401" spans="1:6" x14ac:dyDescent="0.25">
      <c r="A401" s="5">
        <v>398</v>
      </c>
      <c r="B401" s="5" t="s">
        <v>1095</v>
      </c>
      <c r="C401" s="4">
        <v>0</v>
      </c>
      <c r="D401" s="5">
        <v>0</v>
      </c>
      <c r="E401" s="5" t="s">
        <v>212</v>
      </c>
      <c r="F401" s="5" t="s">
        <v>215</v>
      </c>
    </row>
    <row r="402" spans="1:6" x14ac:dyDescent="0.25">
      <c r="A402" s="5">
        <v>399</v>
      </c>
      <c r="B402" s="5" t="s">
        <v>1095</v>
      </c>
      <c r="C402" s="4">
        <v>0</v>
      </c>
      <c r="D402" s="5">
        <v>0</v>
      </c>
      <c r="E402" s="5" t="s">
        <v>212</v>
      </c>
      <c r="F402" s="5" t="s">
        <v>215</v>
      </c>
    </row>
    <row r="403" spans="1:6" x14ac:dyDescent="0.25">
      <c r="A403" s="5">
        <v>400</v>
      </c>
      <c r="B403" s="5" t="s">
        <v>1095</v>
      </c>
      <c r="C403" s="4">
        <v>0</v>
      </c>
      <c r="D403" s="5">
        <v>0</v>
      </c>
      <c r="E403" s="5" t="s">
        <v>212</v>
      </c>
      <c r="F403" s="5" t="s">
        <v>215</v>
      </c>
    </row>
    <row r="404" spans="1:6" x14ac:dyDescent="0.25">
      <c r="A404" s="5">
        <v>401</v>
      </c>
      <c r="B404" s="5" t="s">
        <v>1095</v>
      </c>
      <c r="C404" s="4">
        <v>0</v>
      </c>
      <c r="D404" s="5">
        <v>0</v>
      </c>
      <c r="E404" s="5" t="s">
        <v>212</v>
      </c>
      <c r="F40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4779.6000000000004</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4779.6000000000004</v>
      </c>
      <c r="D131" s="5">
        <v>0</v>
      </c>
      <c r="E131" s="5" t="s">
        <v>212</v>
      </c>
      <c r="F131" s="5" t="s">
        <v>215</v>
      </c>
    </row>
    <row r="132" spans="1:6" x14ac:dyDescent="0.25">
      <c r="A132" s="5">
        <v>129</v>
      </c>
      <c r="B132" s="5" t="s">
        <v>221</v>
      </c>
      <c r="C132" s="5">
        <v>4779.6000000000004</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4779.6000000000004</v>
      </c>
      <c r="D140" s="5">
        <v>0</v>
      </c>
      <c r="E140" s="5" t="s">
        <v>212</v>
      </c>
      <c r="F140" s="5" t="s">
        <v>215</v>
      </c>
    </row>
    <row r="141" spans="1:6" x14ac:dyDescent="0.25">
      <c r="A141" s="5">
        <v>138</v>
      </c>
      <c r="B141" s="5" t="s">
        <v>221</v>
      </c>
      <c r="C141" s="5">
        <v>4779.6000000000004</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4779.6000000000004</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4779.6000000000004</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4573.6000000000004</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4573.6000000000004</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4573.6000000000004</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4573.6000000000004</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4537.2</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4537.2</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4424</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4424</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4424</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4309.6000000000004</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0</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3970.8</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0</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3359.6</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0</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3359.6</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3359.6</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3359.6</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1095</v>
      </c>
      <c r="C394" s="5">
        <v>0</v>
      </c>
      <c r="D394" s="5">
        <v>0</v>
      </c>
      <c r="E394" s="5" t="s">
        <v>212</v>
      </c>
      <c r="F394" s="5" t="s">
        <v>215</v>
      </c>
    </row>
    <row r="395" spans="1:6" x14ac:dyDescent="0.25">
      <c r="A395" s="5">
        <v>392</v>
      </c>
      <c r="B395" s="5" t="s">
        <v>1095</v>
      </c>
      <c r="C395" s="5">
        <v>0</v>
      </c>
      <c r="D395" s="5">
        <v>0</v>
      </c>
      <c r="E395" s="5" t="s">
        <v>212</v>
      </c>
      <c r="F395" s="5" t="s">
        <v>215</v>
      </c>
    </row>
    <row r="396" spans="1:6" x14ac:dyDescent="0.25">
      <c r="A396" s="5">
        <v>393</v>
      </c>
      <c r="B396" s="5" t="s">
        <v>1095</v>
      </c>
      <c r="C396" s="5">
        <v>0</v>
      </c>
      <c r="D396" s="5">
        <v>0</v>
      </c>
      <c r="E396" s="5" t="s">
        <v>212</v>
      </c>
      <c r="F396" s="5" t="s">
        <v>215</v>
      </c>
    </row>
    <row r="397" spans="1:6" x14ac:dyDescent="0.25">
      <c r="A397" s="5">
        <v>394</v>
      </c>
      <c r="B397" s="5" t="s">
        <v>1095</v>
      </c>
      <c r="C397" s="5">
        <v>0</v>
      </c>
      <c r="D397" s="5">
        <v>0</v>
      </c>
      <c r="E397" s="5" t="s">
        <v>212</v>
      </c>
      <c r="F397" s="5" t="s">
        <v>215</v>
      </c>
    </row>
    <row r="398" spans="1:6" x14ac:dyDescent="0.25">
      <c r="A398" s="5">
        <v>395</v>
      </c>
      <c r="B398" s="5" t="s">
        <v>1095</v>
      </c>
      <c r="C398" s="5">
        <v>0</v>
      </c>
      <c r="D398" s="5">
        <v>0</v>
      </c>
      <c r="E398" s="5" t="s">
        <v>212</v>
      </c>
      <c r="F398" s="5" t="s">
        <v>215</v>
      </c>
    </row>
    <row r="399" spans="1:6" x14ac:dyDescent="0.25">
      <c r="A399" s="5">
        <v>396</v>
      </c>
      <c r="B399" s="5" t="s">
        <v>1095</v>
      </c>
      <c r="C399" s="5">
        <v>0</v>
      </c>
      <c r="D399" s="5">
        <v>0</v>
      </c>
      <c r="E399" s="5" t="s">
        <v>212</v>
      </c>
      <c r="F399" s="5" t="s">
        <v>215</v>
      </c>
    </row>
    <row r="400" spans="1:6" x14ac:dyDescent="0.25">
      <c r="A400" s="5">
        <v>397</v>
      </c>
      <c r="B400" s="5" t="s">
        <v>1095</v>
      </c>
      <c r="C400" s="5">
        <v>0</v>
      </c>
      <c r="D400" s="5">
        <v>0</v>
      </c>
      <c r="E400" s="5" t="s">
        <v>212</v>
      </c>
      <c r="F400" s="5" t="s">
        <v>215</v>
      </c>
    </row>
    <row r="401" spans="1:6" x14ac:dyDescent="0.25">
      <c r="A401" s="5">
        <v>398</v>
      </c>
      <c r="B401" s="5" t="s">
        <v>1095</v>
      </c>
      <c r="C401" s="5">
        <v>0</v>
      </c>
      <c r="D401" s="5">
        <v>0</v>
      </c>
      <c r="E401" s="5" t="s">
        <v>212</v>
      </c>
      <c r="F401" s="5" t="s">
        <v>215</v>
      </c>
    </row>
    <row r="402" spans="1:6" x14ac:dyDescent="0.25">
      <c r="A402" s="5">
        <v>399</v>
      </c>
      <c r="B402" s="5" t="s">
        <v>1095</v>
      </c>
      <c r="C402" s="5">
        <v>0</v>
      </c>
      <c r="D402" s="5">
        <v>0</v>
      </c>
      <c r="E402" s="5" t="s">
        <v>212</v>
      </c>
      <c r="F402" s="5" t="s">
        <v>215</v>
      </c>
    </row>
    <row r="403" spans="1:6" x14ac:dyDescent="0.25">
      <c r="A403" s="5">
        <v>400</v>
      </c>
      <c r="B403" s="5" t="s">
        <v>1095</v>
      </c>
      <c r="C403" s="5">
        <v>0</v>
      </c>
      <c r="D403" s="5">
        <v>0</v>
      </c>
      <c r="E403" s="5" t="s">
        <v>212</v>
      </c>
      <c r="F403" s="5" t="s">
        <v>215</v>
      </c>
    </row>
    <row r="404" spans="1:6" x14ac:dyDescent="0.25">
      <c r="A404" s="5">
        <v>401</v>
      </c>
      <c r="B404" s="5" t="s">
        <v>1095</v>
      </c>
      <c r="C404" s="5">
        <v>0</v>
      </c>
      <c r="D404" s="5">
        <v>0</v>
      </c>
      <c r="E404" s="5" t="s">
        <v>212</v>
      </c>
      <c r="F40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1095</v>
      </c>
      <c r="C394" s="4">
        <v>0</v>
      </c>
      <c r="D394" s="5">
        <v>0</v>
      </c>
      <c r="E394" s="5" t="s">
        <v>212</v>
      </c>
      <c r="F394" s="5" t="s">
        <v>215</v>
      </c>
    </row>
    <row r="395" spans="1:6" x14ac:dyDescent="0.25">
      <c r="A395" s="5">
        <v>392</v>
      </c>
      <c r="B395" s="5" t="s">
        <v>1095</v>
      </c>
      <c r="C395" s="4">
        <v>0</v>
      </c>
      <c r="D395" s="5">
        <v>0</v>
      </c>
      <c r="E395" s="5" t="s">
        <v>212</v>
      </c>
      <c r="F395" s="5" t="s">
        <v>215</v>
      </c>
    </row>
    <row r="396" spans="1:6" x14ac:dyDescent="0.25">
      <c r="A396" s="5">
        <v>393</v>
      </c>
      <c r="B396" s="5" t="s">
        <v>1095</v>
      </c>
      <c r="C396" s="4">
        <v>0</v>
      </c>
      <c r="D396" s="5">
        <v>0</v>
      </c>
      <c r="E396" s="5" t="s">
        <v>212</v>
      </c>
      <c r="F396" s="5" t="s">
        <v>215</v>
      </c>
    </row>
    <row r="397" spans="1:6" x14ac:dyDescent="0.25">
      <c r="A397" s="5">
        <v>394</v>
      </c>
      <c r="B397" s="5" t="s">
        <v>1095</v>
      </c>
      <c r="C397" s="4">
        <v>0</v>
      </c>
      <c r="D397" s="5">
        <v>0</v>
      </c>
      <c r="E397" s="5" t="s">
        <v>212</v>
      </c>
      <c r="F397" s="5" t="s">
        <v>215</v>
      </c>
    </row>
    <row r="398" spans="1:6" x14ac:dyDescent="0.25">
      <c r="A398" s="5">
        <v>395</v>
      </c>
      <c r="B398" s="5" t="s">
        <v>1095</v>
      </c>
      <c r="C398" s="4">
        <v>0</v>
      </c>
      <c r="D398" s="5">
        <v>0</v>
      </c>
      <c r="E398" s="5" t="s">
        <v>212</v>
      </c>
      <c r="F398" s="5" t="s">
        <v>215</v>
      </c>
    </row>
    <row r="399" spans="1:6" x14ac:dyDescent="0.25">
      <c r="A399" s="5">
        <v>396</v>
      </c>
      <c r="B399" s="5" t="s">
        <v>1095</v>
      </c>
      <c r="C399" s="4">
        <v>0</v>
      </c>
      <c r="D399" s="5">
        <v>0</v>
      </c>
      <c r="E399" s="5" t="s">
        <v>212</v>
      </c>
      <c r="F399" s="5" t="s">
        <v>215</v>
      </c>
    </row>
    <row r="400" spans="1:6" x14ac:dyDescent="0.25">
      <c r="A400" s="5">
        <v>397</v>
      </c>
      <c r="B400" s="5" t="s">
        <v>1095</v>
      </c>
      <c r="C400" s="4">
        <v>0</v>
      </c>
      <c r="D400" s="5">
        <v>0</v>
      </c>
      <c r="E400" s="5" t="s">
        <v>212</v>
      </c>
      <c r="F400" s="5" t="s">
        <v>215</v>
      </c>
    </row>
    <row r="401" spans="1:6" x14ac:dyDescent="0.25">
      <c r="A401" s="5">
        <v>398</v>
      </c>
      <c r="B401" s="5" t="s">
        <v>1095</v>
      </c>
      <c r="C401" s="4">
        <v>0</v>
      </c>
      <c r="D401" s="5">
        <v>0</v>
      </c>
      <c r="E401" s="5" t="s">
        <v>212</v>
      </c>
      <c r="F401" s="5" t="s">
        <v>215</v>
      </c>
    </row>
    <row r="402" spans="1:6" x14ac:dyDescent="0.25">
      <c r="A402" s="5">
        <v>399</v>
      </c>
      <c r="B402" s="5" t="s">
        <v>1095</v>
      </c>
      <c r="C402" s="4">
        <v>0</v>
      </c>
      <c r="D402" s="5">
        <v>0</v>
      </c>
      <c r="E402" s="5" t="s">
        <v>212</v>
      </c>
      <c r="F402" s="5" t="s">
        <v>215</v>
      </c>
    </row>
    <row r="403" spans="1:6" x14ac:dyDescent="0.25">
      <c r="A403" s="5">
        <v>400</v>
      </c>
      <c r="B403" s="5" t="s">
        <v>1095</v>
      </c>
      <c r="C403" s="4">
        <v>0</v>
      </c>
      <c r="D403" s="5">
        <v>0</v>
      </c>
      <c r="E403" s="5" t="s">
        <v>212</v>
      </c>
      <c r="F403" s="5" t="s">
        <v>215</v>
      </c>
    </row>
    <row r="404" spans="1:6" x14ac:dyDescent="0.25">
      <c r="A404" s="5">
        <v>401</v>
      </c>
      <c r="B404" s="5" t="s">
        <v>1095</v>
      </c>
      <c r="C404" s="4">
        <v>0</v>
      </c>
      <c r="D404" s="5">
        <v>0</v>
      </c>
      <c r="E404" s="5" t="s">
        <v>212</v>
      </c>
      <c r="F40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42160.5</v>
      </c>
      <c r="D4">
        <v>0</v>
      </c>
      <c r="E4" t="s">
        <v>212</v>
      </c>
      <c r="F4" t="s">
        <v>215</v>
      </c>
    </row>
    <row r="5" spans="1:6" x14ac:dyDescent="0.25">
      <c r="A5" s="5">
        <v>2</v>
      </c>
      <c r="B5" s="5" t="s">
        <v>222</v>
      </c>
      <c r="C5" s="5">
        <v>5741.5</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40309</v>
      </c>
      <c r="D14" s="5">
        <v>0</v>
      </c>
      <c r="E14" s="5" t="s">
        <v>212</v>
      </c>
      <c r="F14" s="5" t="s">
        <v>215</v>
      </c>
    </row>
    <row r="15" spans="1:6" x14ac:dyDescent="0.25">
      <c r="A15" s="5">
        <v>12</v>
      </c>
      <c r="B15" s="5" t="s">
        <v>222</v>
      </c>
      <c r="C15" s="5">
        <v>14015.5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14015.5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40309</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23759.5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6778</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20334</v>
      </c>
      <c r="D38" s="5">
        <v>0</v>
      </c>
      <c r="E38" s="5" t="s">
        <v>212</v>
      </c>
      <c r="F38" s="5" t="s">
        <v>215</v>
      </c>
    </row>
    <row r="39" spans="1:6" x14ac:dyDescent="0.25">
      <c r="A39" s="5">
        <v>36</v>
      </c>
      <c r="B39" s="5" t="s">
        <v>222</v>
      </c>
      <c r="C39" s="5">
        <v>9143.5</v>
      </c>
      <c r="D39" s="5">
        <v>0</v>
      </c>
      <c r="E39" s="5" t="s">
        <v>212</v>
      </c>
      <c r="F39" s="5" t="s">
        <v>215</v>
      </c>
    </row>
    <row r="40" spans="1:6" x14ac:dyDescent="0.25">
      <c r="A40" s="5">
        <v>37</v>
      </c>
      <c r="B40" s="5" t="s">
        <v>222</v>
      </c>
      <c r="C40" s="5">
        <v>14015.5</v>
      </c>
      <c r="D40" s="5">
        <v>0</v>
      </c>
      <c r="E40" s="5" t="s">
        <v>212</v>
      </c>
      <c r="F40" s="5" t="s">
        <v>215</v>
      </c>
    </row>
    <row r="41" spans="1:6" x14ac:dyDescent="0.25">
      <c r="A41" s="5">
        <v>38</v>
      </c>
      <c r="B41" s="5" t="s">
        <v>222</v>
      </c>
      <c r="C41" s="5">
        <v>6778</v>
      </c>
      <c r="D41" s="5">
        <v>0</v>
      </c>
      <c r="E41" s="5" t="s">
        <v>212</v>
      </c>
      <c r="F41" s="5" t="s">
        <v>215</v>
      </c>
    </row>
    <row r="42" spans="1:6" x14ac:dyDescent="0.25">
      <c r="A42" s="5">
        <v>39</v>
      </c>
      <c r="B42" s="5" t="s">
        <v>222</v>
      </c>
      <c r="C42" s="5">
        <v>6778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13874.5</v>
      </c>
      <c r="D46" s="5">
        <v>0</v>
      </c>
      <c r="E46" s="5" t="s">
        <v>212</v>
      </c>
      <c r="F46" s="5" t="s">
        <v>215</v>
      </c>
    </row>
    <row r="47" spans="1:6" x14ac:dyDescent="0.25">
      <c r="A47" s="5">
        <v>44</v>
      </c>
      <c r="B47" s="5" t="s">
        <v>222</v>
      </c>
      <c r="C47" s="5">
        <v>14015.5</v>
      </c>
      <c r="D47" s="5">
        <v>0</v>
      </c>
      <c r="E47" s="5" t="s">
        <v>212</v>
      </c>
      <c r="F47" s="5" t="s">
        <v>215</v>
      </c>
    </row>
    <row r="48" spans="1:6" x14ac:dyDescent="0.25">
      <c r="A48" s="5">
        <v>45</v>
      </c>
      <c r="B48" s="5" t="s">
        <v>222</v>
      </c>
      <c r="C48" s="5">
        <v>9143.5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40309</v>
      </c>
      <c r="D52" s="5">
        <v>0</v>
      </c>
      <c r="E52" s="5" t="s">
        <v>212</v>
      </c>
      <c r="F52" s="5" t="s">
        <v>215</v>
      </c>
    </row>
    <row r="53" spans="1:6" x14ac:dyDescent="0.25">
      <c r="A53" s="5">
        <v>50</v>
      </c>
      <c r="B53" s="5" t="s">
        <v>222</v>
      </c>
      <c r="C53" s="5">
        <v>14015.5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9143.5</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9143.5</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9143.5</v>
      </c>
      <c r="D62" s="5">
        <v>0</v>
      </c>
      <c r="E62" s="5" t="s">
        <v>212</v>
      </c>
      <c r="F62" s="5" t="s">
        <v>215</v>
      </c>
    </row>
    <row r="63" spans="1:6" x14ac:dyDescent="0.25">
      <c r="A63" s="5">
        <v>60</v>
      </c>
      <c r="B63" s="5" t="s">
        <v>222</v>
      </c>
      <c r="C63" s="5">
        <v>14015.5</v>
      </c>
      <c r="D63" s="5">
        <v>0</v>
      </c>
      <c r="E63" s="5" t="s">
        <v>212</v>
      </c>
      <c r="F63" s="5" t="s">
        <v>215</v>
      </c>
    </row>
    <row r="64" spans="1:6" x14ac:dyDescent="0.25">
      <c r="A64" s="5">
        <v>61</v>
      </c>
      <c r="B64" s="5" t="s">
        <v>222</v>
      </c>
      <c r="C64" s="5">
        <v>9143.5</v>
      </c>
      <c r="D64" s="5">
        <v>0</v>
      </c>
      <c r="E64" s="5" t="s">
        <v>212</v>
      </c>
      <c r="F64" s="5" t="s">
        <v>215</v>
      </c>
    </row>
    <row r="65" spans="1:6" x14ac:dyDescent="0.25">
      <c r="A65" s="5">
        <v>62</v>
      </c>
      <c r="B65" s="5" t="s">
        <v>222</v>
      </c>
      <c r="C65" s="5">
        <v>9143.5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40309</v>
      </c>
      <c r="D67" s="5">
        <v>0</v>
      </c>
      <c r="E67" s="5" t="s">
        <v>212</v>
      </c>
      <c r="F67" s="5" t="s">
        <v>215</v>
      </c>
    </row>
    <row r="68" spans="1:6" x14ac:dyDescent="0.25">
      <c r="A68" s="5">
        <v>65</v>
      </c>
      <c r="B68" s="5" t="s">
        <v>222</v>
      </c>
      <c r="C68" s="5">
        <v>14015.5</v>
      </c>
      <c r="D68" s="5">
        <v>0</v>
      </c>
      <c r="E68" s="5" t="s">
        <v>212</v>
      </c>
      <c r="F68" s="5" t="s">
        <v>215</v>
      </c>
    </row>
    <row r="69" spans="1:6" x14ac:dyDescent="0.25">
      <c r="A69" s="5">
        <v>66</v>
      </c>
      <c r="B69" s="5" t="s">
        <v>222</v>
      </c>
      <c r="C69" s="5">
        <v>6778</v>
      </c>
      <c r="D69" s="5">
        <v>0</v>
      </c>
      <c r="E69" s="5" t="s">
        <v>212</v>
      </c>
      <c r="F69" s="5" t="s">
        <v>215</v>
      </c>
    </row>
    <row r="70" spans="1:6" x14ac:dyDescent="0.25">
      <c r="A70" s="5">
        <v>67</v>
      </c>
      <c r="B70" s="5" t="s">
        <v>222</v>
      </c>
      <c r="C70" s="5">
        <v>6778</v>
      </c>
      <c r="D70" s="5">
        <v>0</v>
      </c>
      <c r="E70" s="5" t="s">
        <v>212</v>
      </c>
      <c r="F70" s="5" t="s">
        <v>215</v>
      </c>
    </row>
    <row r="71" spans="1:6" x14ac:dyDescent="0.25">
      <c r="A71" s="5">
        <v>68</v>
      </c>
      <c r="B71" s="5" t="s">
        <v>222</v>
      </c>
      <c r="C71" s="5">
        <v>9143.5</v>
      </c>
      <c r="D71" s="5">
        <v>0</v>
      </c>
      <c r="E71" s="5" t="s">
        <v>212</v>
      </c>
      <c r="F71" s="5" t="s">
        <v>215</v>
      </c>
    </row>
    <row r="72" spans="1:6" x14ac:dyDescent="0.25">
      <c r="A72" s="5">
        <v>69</v>
      </c>
      <c r="B72" s="5" t="s">
        <v>222</v>
      </c>
      <c r="C72" s="5">
        <v>9143.5</v>
      </c>
      <c r="D72" s="5">
        <v>0</v>
      </c>
      <c r="E72" s="5" t="s">
        <v>212</v>
      </c>
      <c r="F72" s="5" t="s">
        <v>215</v>
      </c>
    </row>
    <row r="73" spans="1:6" x14ac:dyDescent="0.25">
      <c r="A73" s="5">
        <v>70</v>
      </c>
      <c r="B73" s="5" t="s">
        <v>222</v>
      </c>
      <c r="C73" s="5">
        <v>14015.5</v>
      </c>
      <c r="D73" s="5">
        <v>0</v>
      </c>
      <c r="E73" s="5" t="s">
        <v>212</v>
      </c>
      <c r="F73" s="5" t="s">
        <v>215</v>
      </c>
    </row>
    <row r="74" spans="1:6" x14ac:dyDescent="0.25">
      <c r="A74" s="5">
        <v>71</v>
      </c>
      <c r="B74" s="5" t="s">
        <v>222</v>
      </c>
      <c r="C74" s="5">
        <v>9143.5</v>
      </c>
      <c r="D74" s="5">
        <v>0</v>
      </c>
      <c r="E74" s="5" t="s">
        <v>212</v>
      </c>
      <c r="F74" s="5" t="s">
        <v>215</v>
      </c>
    </row>
    <row r="75" spans="1:6" x14ac:dyDescent="0.25">
      <c r="A75" s="5">
        <v>72</v>
      </c>
      <c r="B75" s="5" t="s">
        <v>222</v>
      </c>
      <c r="C75" s="5">
        <v>6778</v>
      </c>
      <c r="D75" s="5">
        <v>0</v>
      </c>
      <c r="E75" s="5" t="s">
        <v>212</v>
      </c>
      <c r="F75" s="5" t="s">
        <v>215</v>
      </c>
    </row>
    <row r="76" spans="1:6" x14ac:dyDescent="0.25">
      <c r="A76" s="5">
        <v>73</v>
      </c>
      <c r="B76" s="5" t="s">
        <v>222</v>
      </c>
      <c r="C76" s="5">
        <v>27430.5</v>
      </c>
      <c r="D76" s="5">
        <v>0</v>
      </c>
      <c r="E76" s="5" t="s">
        <v>212</v>
      </c>
      <c r="F76" s="5" t="s">
        <v>215</v>
      </c>
    </row>
    <row r="77" spans="1:6" x14ac:dyDescent="0.25">
      <c r="A77" s="5">
        <v>74</v>
      </c>
      <c r="B77" s="5" t="s">
        <v>222</v>
      </c>
      <c r="C77" s="5">
        <v>6778</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9143.5</v>
      </c>
      <c r="D79" s="5">
        <v>0</v>
      </c>
      <c r="E79" s="5" t="s">
        <v>212</v>
      </c>
      <c r="F79" s="5" t="s">
        <v>215</v>
      </c>
    </row>
    <row r="80" spans="1:6" x14ac:dyDescent="0.25">
      <c r="A80" s="5">
        <v>77</v>
      </c>
      <c r="B80" s="5" t="s">
        <v>222</v>
      </c>
      <c r="C80" s="5">
        <v>9143.5</v>
      </c>
      <c r="D80" s="5">
        <v>0</v>
      </c>
      <c r="E80" s="5" t="s">
        <v>212</v>
      </c>
      <c r="F80" s="5" t="s">
        <v>215</v>
      </c>
    </row>
    <row r="81" spans="1:6" x14ac:dyDescent="0.25">
      <c r="A81" s="5">
        <v>78</v>
      </c>
      <c r="B81" s="5" t="s">
        <v>222</v>
      </c>
      <c r="C81" s="5">
        <v>9143.5</v>
      </c>
      <c r="D81" s="5">
        <v>0</v>
      </c>
      <c r="E81" s="5" t="s">
        <v>212</v>
      </c>
      <c r="F81" s="5" t="s">
        <v>215</v>
      </c>
    </row>
    <row r="82" spans="1:6" x14ac:dyDescent="0.25">
      <c r="A82" s="5">
        <v>79</v>
      </c>
      <c r="B82" s="5" t="s">
        <v>222</v>
      </c>
      <c r="C82" s="5">
        <v>40309</v>
      </c>
      <c r="D82" s="5">
        <v>0</v>
      </c>
      <c r="E82" s="5" t="s">
        <v>212</v>
      </c>
      <c r="F82" s="5" t="s">
        <v>215</v>
      </c>
    </row>
    <row r="83" spans="1:6" x14ac:dyDescent="0.25">
      <c r="A83" s="5">
        <v>80</v>
      </c>
      <c r="B83" s="5" t="s">
        <v>222</v>
      </c>
      <c r="C83" s="5">
        <v>6778</v>
      </c>
      <c r="D83" s="5">
        <v>0</v>
      </c>
      <c r="E83" s="5" t="s">
        <v>212</v>
      </c>
      <c r="F83" s="5" t="s">
        <v>215</v>
      </c>
    </row>
    <row r="84" spans="1:6" x14ac:dyDescent="0.25">
      <c r="A84" s="5">
        <v>81</v>
      </c>
      <c r="B84" s="5" t="s">
        <v>222</v>
      </c>
      <c r="C84" s="5">
        <v>24838</v>
      </c>
      <c r="D84" s="5">
        <v>0</v>
      </c>
      <c r="E84" s="5" t="s">
        <v>212</v>
      </c>
      <c r="F84" s="5" t="s">
        <v>215</v>
      </c>
    </row>
    <row r="85" spans="1:6" x14ac:dyDescent="0.25">
      <c r="A85" s="5">
        <v>82</v>
      </c>
      <c r="B85" s="5" t="s">
        <v>222</v>
      </c>
      <c r="C85" s="5">
        <v>14015.5</v>
      </c>
      <c r="D85" s="5">
        <v>0</v>
      </c>
      <c r="E85" s="5" t="s">
        <v>212</v>
      </c>
      <c r="F85" s="5" t="s">
        <v>215</v>
      </c>
    </row>
    <row r="86" spans="1:6" x14ac:dyDescent="0.25">
      <c r="A86" s="5">
        <v>83</v>
      </c>
      <c r="B86" s="5" t="s">
        <v>222</v>
      </c>
      <c r="C86" s="5">
        <v>6778</v>
      </c>
      <c r="D86" s="5">
        <v>0</v>
      </c>
      <c r="E86" s="5" t="s">
        <v>212</v>
      </c>
      <c r="F86" s="5" t="s">
        <v>215</v>
      </c>
    </row>
    <row r="87" spans="1:6" x14ac:dyDescent="0.25">
      <c r="A87" s="5">
        <v>84</v>
      </c>
      <c r="B87" s="5" t="s">
        <v>222</v>
      </c>
      <c r="C87" s="5">
        <v>6778</v>
      </c>
      <c r="D87" s="5">
        <v>0</v>
      </c>
      <c r="E87" s="5" t="s">
        <v>212</v>
      </c>
      <c r="F87" s="5" t="s">
        <v>215</v>
      </c>
    </row>
    <row r="88" spans="1:6" x14ac:dyDescent="0.25">
      <c r="A88" s="5">
        <v>85</v>
      </c>
      <c r="B88" s="5" t="s">
        <v>222</v>
      </c>
      <c r="C88" s="5">
        <v>9143.5</v>
      </c>
      <c r="D88" s="5">
        <v>0</v>
      </c>
      <c r="E88" s="5" t="s">
        <v>212</v>
      </c>
      <c r="F88" s="5" t="s">
        <v>215</v>
      </c>
    </row>
    <row r="89" spans="1:6" x14ac:dyDescent="0.25">
      <c r="A89" s="5">
        <v>86</v>
      </c>
      <c r="B89" s="5" t="s">
        <v>222</v>
      </c>
      <c r="C89" s="5">
        <v>14015.5</v>
      </c>
      <c r="D89" s="5">
        <v>0</v>
      </c>
      <c r="E89" s="5" t="s">
        <v>212</v>
      </c>
      <c r="F89" s="5" t="s">
        <v>215</v>
      </c>
    </row>
    <row r="90" spans="1:6" x14ac:dyDescent="0.25">
      <c r="A90" s="5">
        <v>87</v>
      </c>
      <c r="B90" s="5" t="s">
        <v>222</v>
      </c>
      <c r="C90" s="5">
        <v>4496</v>
      </c>
      <c r="D90" s="5">
        <v>0</v>
      </c>
      <c r="E90" s="5" t="s">
        <v>212</v>
      </c>
      <c r="F90" s="5" t="s">
        <v>215</v>
      </c>
    </row>
    <row r="91" spans="1:6" x14ac:dyDescent="0.25">
      <c r="A91" s="5">
        <v>88</v>
      </c>
      <c r="B91" s="5" t="s">
        <v>222</v>
      </c>
      <c r="C91" s="5">
        <v>9143.5</v>
      </c>
      <c r="D91" s="5">
        <v>0</v>
      </c>
      <c r="E91" s="5" t="s">
        <v>212</v>
      </c>
      <c r="F91" s="5" t="s">
        <v>215</v>
      </c>
    </row>
    <row r="92" spans="1:6" x14ac:dyDescent="0.25">
      <c r="A92" s="5">
        <v>89</v>
      </c>
      <c r="B92" s="5" t="s">
        <v>222</v>
      </c>
      <c r="C92" s="5">
        <v>24838</v>
      </c>
      <c r="D92" s="5">
        <v>0</v>
      </c>
      <c r="E92" s="5" t="s">
        <v>212</v>
      </c>
      <c r="F92" s="5" t="s">
        <v>215</v>
      </c>
    </row>
    <row r="93" spans="1:6" x14ac:dyDescent="0.25">
      <c r="A93" s="5">
        <v>90</v>
      </c>
      <c r="B93" s="5" t="s">
        <v>222</v>
      </c>
      <c r="C93" s="5">
        <v>14015.5</v>
      </c>
      <c r="D93" s="5">
        <v>0</v>
      </c>
      <c r="E93" s="5" t="s">
        <v>212</v>
      </c>
      <c r="F93" s="5" t="s">
        <v>215</v>
      </c>
    </row>
    <row r="94" spans="1:6" x14ac:dyDescent="0.25">
      <c r="A94" s="5">
        <v>91</v>
      </c>
      <c r="B94" s="5" t="s">
        <v>222</v>
      </c>
      <c r="C94" s="5">
        <v>9143.5</v>
      </c>
      <c r="D94" s="5">
        <v>0</v>
      </c>
      <c r="E94" s="5" t="s">
        <v>212</v>
      </c>
      <c r="F94" s="5" t="s">
        <v>215</v>
      </c>
    </row>
    <row r="95" spans="1:6" x14ac:dyDescent="0.25">
      <c r="A95" s="5">
        <v>92</v>
      </c>
      <c r="B95" s="5" t="s">
        <v>222</v>
      </c>
      <c r="C95" s="5">
        <v>14015.5</v>
      </c>
      <c r="D95" s="5">
        <v>0</v>
      </c>
      <c r="E95" s="5" t="s">
        <v>212</v>
      </c>
      <c r="F95" s="5" t="s">
        <v>215</v>
      </c>
    </row>
    <row r="96" spans="1:6" x14ac:dyDescent="0.25">
      <c r="A96" s="5">
        <v>93</v>
      </c>
      <c r="B96" s="5" t="s">
        <v>222</v>
      </c>
      <c r="C96" s="5">
        <v>9143.5</v>
      </c>
      <c r="D96" s="5">
        <v>0</v>
      </c>
      <c r="E96" s="5" t="s">
        <v>212</v>
      </c>
      <c r="F96" s="5" t="s">
        <v>215</v>
      </c>
    </row>
    <row r="97" spans="1:6" x14ac:dyDescent="0.25">
      <c r="A97" s="5">
        <v>94</v>
      </c>
      <c r="B97" s="5" t="s">
        <v>222</v>
      </c>
      <c r="C97" s="5">
        <v>13.3</v>
      </c>
      <c r="D97" s="5">
        <v>0</v>
      </c>
      <c r="E97" s="5" t="s">
        <v>212</v>
      </c>
      <c r="F97" s="5" t="s">
        <v>215</v>
      </c>
    </row>
    <row r="98" spans="1:6" x14ac:dyDescent="0.25">
      <c r="A98" s="5">
        <v>95</v>
      </c>
      <c r="B98" s="5" t="s">
        <v>222</v>
      </c>
      <c r="C98" s="5">
        <v>13.3</v>
      </c>
      <c r="D98" s="5">
        <v>0</v>
      </c>
      <c r="E98" s="5" t="s">
        <v>212</v>
      </c>
      <c r="F98" s="5" t="s">
        <v>215</v>
      </c>
    </row>
    <row r="99" spans="1:6" x14ac:dyDescent="0.25">
      <c r="A99" s="5">
        <v>96</v>
      </c>
      <c r="B99" s="5" t="s">
        <v>222</v>
      </c>
      <c r="C99" s="5">
        <v>13.3</v>
      </c>
      <c r="D99" s="5">
        <v>0</v>
      </c>
      <c r="E99" s="5" t="s">
        <v>212</v>
      </c>
      <c r="F99" s="5" t="s">
        <v>215</v>
      </c>
    </row>
    <row r="100" spans="1:6" x14ac:dyDescent="0.25">
      <c r="A100" s="5">
        <v>97</v>
      </c>
      <c r="B100" s="5" t="s">
        <v>222</v>
      </c>
      <c r="C100" s="5">
        <v>13.3</v>
      </c>
      <c r="D100" s="5">
        <v>0</v>
      </c>
      <c r="E100" s="5" t="s">
        <v>212</v>
      </c>
      <c r="F100" s="5" t="s">
        <v>215</v>
      </c>
    </row>
    <row r="101" spans="1:6" x14ac:dyDescent="0.25">
      <c r="A101" s="5">
        <v>98</v>
      </c>
      <c r="B101" s="5" t="s">
        <v>222</v>
      </c>
      <c r="C101" s="5">
        <v>13.3</v>
      </c>
      <c r="D101" s="5">
        <v>0</v>
      </c>
      <c r="E101" s="5" t="s">
        <v>212</v>
      </c>
      <c r="F101" s="5" t="s">
        <v>215</v>
      </c>
    </row>
    <row r="102" spans="1:6" x14ac:dyDescent="0.25">
      <c r="A102" s="5">
        <v>99</v>
      </c>
      <c r="B102" s="5" t="s">
        <v>222</v>
      </c>
      <c r="C102" s="5">
        <v>13.3</v>
      </c>
      <c r="D102" s="5">
        <v>0</v>
      </c>
      <c r="E102" s="5" t="s">
        <v>212</v>
      </c>
      <c r="F102" s="5" t="s">
        <v>215</v>
      </c>
    </row>
    <row r="103" spans="1:6" x14ac:dyDescent="0.25">
      <c r="A103" s="5">
        <v>100</v>
      </c>
      <c r="B103" s="5" t="s">
        <v>222</v>
      </c>
      <c r="C103" s="5">
        <v>8741.3799999999992</v>
      </c>
      <c r="D103" s="5">
        <v>0</v>
      </c>
      <c r="E103" s="5" t="s">
        <v>212</v>
      </c>
      <c r="F103" s="5" t="s">
        <v>215</v>
      </c>
    </row>
    <row r="104" spans="1:6" x14ac:dyDescent="0.25">
      <c r="A104" s="5">
        <v>101</v>
      </c>
      <c r="B104" s="5" t="s">
        <v>222</v>
      </c>
      <c r="C104" s="5">
        <v>3274.4700000000003</v>
      </c>
      <c r="D104" s="5">
        <v>0</v>
      </c>
      <c r="E104" s="5" t="s">
        <v>212</v>
      </c>
      <c r="F104" s="5" t="s">
        <v>215</v>
      </c>
    </row>
    <row r="105" spans="1:6" x14ac:dyDescent="0.25">
      <c r="A105" s="5">
        <v>102</v>
      </c>
      <c r="B105" s="5" t="s">
        <v>222</v>
      </c>
      <c r="C105" s="5">
        <v>3274.4700000000003</v>
      </c>
      <c r="D105" s="5">
        <v>0</v>
      </c>
      <c r="E105" s="5" t="s">
        <v>212</v>
      </c>
      <c r="F105" s="5" t="s">
        <v>215</v>
      </c>
    </row>
    <row r="106" spans="1:6" x14ac:dyDescent="0.25">
      <c r="A106" s="5">
        <v>103</v>
      </c>
      <c r="B106" s="5" t="s">
        <v>222</v>
      </c>
      <c r="C106" s="5">
        <v>3274.4700000000003</v>
      </c>
      <c r="D106" s="5">
        <v>0</v>
      </c>
      <c r="E106" s="5" t="s">
        <v>212</v>
      </c>
      <c r="F106" s="5" t="s">
        <v>215</v>
      </c>
    </row>
    <row r="107" spans="1:6" x14ac:dyDescent="0.25">
      <c r="A107" s="5">
        <v>104</v>
      </c>
      <c r="B107" s="5" t="s">
        <v>222</v>
      </c>
      <c r="C107" s="5">
        <v>3274.4700000000003</v>
      </c>
      <c r="D107" s="5">
        <v>0</v>
      </c>
      <c r="E107" s="5" t="s">
        <v>212</v>
      </c>
      <c r="F107" s="5" t="s">
        <v>215</v>
      </c>
    </row>
    <row r="108" spans="1:6" x14ac:dyDescent="0.25">
      <c r="A108" s="5">
        <v>105</v>
      </c>
      <c r="B108" s="5" t="s">
        <v>222</v>
      </c>
      <c r="C108" s="5">
        <v>2273.8000000000002</v>
      </c>
      <c r="D108" s="5">
        <v>0</v>
      </c>
      <c r="E108" s="5" t="s">
        <v>212</v>
      </c>
      <c r="F108" s="5" t="s">
        <v>215</v>
      </c>
    </row>
    <row r="109" spans="1:6" x14ac:dyDescent="0.25">
      <c r="A109" s="5">
        <v>106</v>
      </c>
      <c r="B109" s="5" t="s">
        <v>222</v>
      </c>
      <c r="C109" s="5">
        <v>2374.4700000000003</v>
      </c>
      <c r="D109" s="5">
        <v>0</v>
      </c>
      <c r="E109" s="5" t="s">
        <v>212</v>
      </c>
      <c r="F109" s="5" t="s">
        <v>215</v>
      </c>
    </row>
    <row r="110" spans="1:6" x14ac:dyDescent="0.25">
      <c r="A110" s="5">
        <v>107</v>
      </c>
      <c r="B110" s="5" t="s">
        <v>222</v>
      </c>
      <c r="C110" s="5">
        <v>2374.4700000000003</v>
      </c>
      <c r="D110" s="5">
        <v>0</v>
      </c>
      <c r="E110" s="5" t="s">
        <v>212</v>
      </c>
      <c r="F110" s="5" t="s">
        <v>215</v>
      </c>
    </row>
    <row r="111" spans="1:6" x14ac:dyDescent="0.25">
      <c r="A111" s="5">
        <v>108</v>
      </c>
      <c r="B111" s="5" t="s">
        <v>222</v>
      </c>
      <c r="C111" s="5">
        <v>3274.4700000000003</v>
      </c>
      <c r="D111" s="5">
        <v>0</v>
      </c>
      <c r="E111" s="5" t="s">
        <v>212</v>
      </c>
      <c r="F111" s="5" t="s">
        <v>215</v>
      </c>
    </row>
    <row r="112" spans="1:6" x14ac:dyDescent="0.25">
      <c r="A112" s="5">
        <v>109</v>
      </c>
      <c r="B112" s="5" t="s">
        <v>222</v>
      </c>
      <c r="C112" s="5">
        <v>3274.4700000000003</v>
      </c>
      <c r="D112" s="5">
        <v>0</v>
      </c>
      <c r="E112" s="5" t="s">
        <v>212</v>
      </c>
      <c r="F112" s="5" t="s">
        <v>215</v>
      </c>
    </row>
    <row r="113" spans="1:6" x14ac:dyDescent="0.25">
      <c r="A113" s="5">
        <v>110</v>
      </c>
      <c r="B113" s="5" t="s">
        <v>222</v>
      </c>
      <c r="C113" s="5">
        <v>3929.2200000000003</v>
      </c>
      <c r="D113" s="5">
        <v>0</v>
      </c>
      <c r="E113" s="5" t="s">
        <v>212</v>
      </c>
      <c r="F113" s="5" t="s">
        <v>215</v>
      </c>
    </row>
    <row r="114" spans="1:6" x14ac:dyDescent="0.25">
      <c r="A114" s="5">
        <v>111</v>
      </c>
      <c r="B114" s="5" t="s">
        <v>222</v>
      </c>
      <c r="C114" s="5">
        <v>3274.4700000000003</v>
      </c>
      <c r="D114" s="5">
        <v>0</v>
      </c>
      <c r="E114" s="5" t="s">
        <v>212</v>
      </c>
      <c r="F114" s="5" t="s">
        <v>215</v>
      </c>
    </row>
    <row r="115" spans="1:6" x14ac:dyDescent="0.25">
      <c r="A115" s="5">
        <v>112</v>
      </c>
      <c r="B115" s="5" t="s">
        <v>222</v>
      </c>
      <c r="C115" s="5">
        <v>2374.4700000000003</v>
      </c>
      <c r="D115" s="5">
        <v>0</v>
      </c>
      <c r="E115" s="5" t="s">
        <v>212</v>
      </c>
      <c r="F115" s="5" t="s">
        <v>215</v>
      </c>
    </row>
    <row r="116" spans="1:6" x14ac:dyDescent="0.25">
      <c r="A116" s="5">
        <v>113</v>
      </c>
      <c r="B116" s="5" t="s">
        <v>222</v>
      </c>
      <c r="C116" s="5">
        <v>2273.8000000000002</v>
      </c>
      <c r="D116" s="5">
        <v>0</v>
      </c>
      <c r="E116" s="5" t="s">
        <v>212</v>
      </c>
      <c r="F116" s="5" t="s">
        <v>215</v>
      </c>
    </row>
    <row r="117" spans="1:6" x14ac:dyDescent="0.25">
      <c r="A117" s="5">
        <v>114</v>
      </c>
      <c r="B117" s="5" t="s">
        <v>222</v>
      </c>
      <c r="C117" s="5">
        <v>3274.4700000000003</v>
      </c>
      <c r="D117" s="5">
        <v>0</v>
      </c>
      <c r="E117" s="5" t="s">
        <v>212</v>
      </c>
      <c r="F117" s="5" t="s">
        <v>215</v>
      </c>
    </row>
    <row r="118" spans="1:6" x14ac:dyDescent="0.25">
      <c r="A118" s="5">
        <v>115</v>
      </c>
      <c r="B118" s="5" t="s">
        <v>222</v>
      </c>
      <c r="C118" s="5">
        <v>2374.4700000000003</v>
      </c>
      <c r="D118" s="5">
        <v>0</v>
      </c>
      <c r="E118" s="5" t="s">
        <v>212</v>
      </c>
      <c r="F118" s="5" t="s">
        <v>215</v>
      </c>
    </row>
    <row r="119" spans="1:6" x14ac:dyDescent="0.25">
      <c r="A119" s="5">
        <v>116</v>
      </c>
      <c r="B119" s="5" t="s">
        <v>222</v>
      </c>
      <c r="C119" s="5">
        <v>3274.4700000000003</v>
      </c>
      <c r="D119" s="5">
        <v>0</v>
      </c>
      <c r="E119" s="5" t="s">
        <v>212</v>
      </c>
      <c r="F119" s="5" t="s">
        <v>215</v>
      </c>
    </row>
    <row r="120" spans="1:6" x14ac:dyDescent="0.25">
      <c r="A120" s="5">
        <v>117</v>
      </c>
      <c r="B120" s="5" t="s">
        <v>222</v>
      </c>
      <c r="C120" s="5">
        <v>3274.4700000000003</v>
      </c>
      <c r="D120" s="5">
        <v>0</v>
      </c>
      <c r="E120" s="5" t="s">
        <v>212</v>
      </c>
      <c r="F120" s="5" t="s">
        <v>215</v>
      </c>
    </row>
    <row r="121" spans="1:6" x14ac:dyDescent="0.25">
      <c r="A121" s="5">
        <v>118</v>
      </c>
      <c r="B121" s="5" t="s">
        <v>222</v>
      </c>
      <c r="C121" s="5">
        <v>3274.4700000000003</v>
      </c>
      <c r="D121" s="5">
        <v>0</v>
      </c>
      <c r="E121" s="5" t="s">
        <v>212</v>
      </c>
      <c r="F121" s="5" t="s">
        <v>215</v>
      </c>
    </row>
    <row r="122" spans="1:6" x14ac:dyDescent="0.25">
      <c r="A122" s="5">
        <v>119</v>
      </c>
      <c r="B122" s="5" t="s">
        <v>222</v>
      </c>
      <c r="C122" s="5">
        <v>3274.4700000000003</v>
      </c>
      <c r="D122" s="5">
        <v>0</v>
      </c>
      <c r="E122" s="5" t="s">
        <v>212</v>
      </c>
      <c r="F122" s="5" t="s">
        <v>215</v>
      </c>
    </row>
    <row r="123" spans="1:6" x14ac:dyDescent="0.25">
      <c r="A123" s="5">
        <v>120</v>
      </c>
      <c r="B123" s="5" t="s">
        <v>222</v>
      </c>
      <c r="C123" s="5">
        <v>3274.4700000000003</v>
      </c>
      <c r="D123" s="5">
        <v>0</v>
      </c>
      <c r="E123" s="5" t="s">
        <v>212</v>
      </c>
      <c r="F123" s="5" t="s">
        <v>215</v>
      </c>
    </row>
    <row r="124" spans="1:6" x14ac:dyDescent="0.25">
      <c r="A124" s="5">
        <v>121</v>
      </c>
      <c r="B124" s="5" t="s">
        <v>222</v>
      </c>
      <c r="C124" s="5">
        <v>3274.4700000000003</v>
      </c>
      <c r="D124" s="5">
        <v>0</v>
      </c>
      <c r="E124" s="5" t="s">
        <v>212</v>
      </c>
      <c r="F124" s="5" t="s">
        <v>215</v>
      </c>
    </row>
    <row r="125" spans="1:6" x14ac:dyDescent="0.25">
      <c r="A125" s="5">
        <v>122</v>
      </c>
      <c r="B125" s="5" t="s">
        <v>222</v>
      </c>
      <c r="C125" s="5">
        <v>3274.4700000000003</v>
      </c>
      <c r="D125" s="5">
        <v>0</v>
      </c>
      <c r="E125" s="5" t="s">
        <v>212</v>
      </c>
      <c r="F125" s="5" t="s">
        <v>215</v>
      </c>
    </row>
    <row r="126" spans="1:6" x14ac:dyDescent="0.25">
      <c r="A126" s="5">
        <v>123</v>
      </c>
      <c r="B126" s="5" t="s">
        <v>222</v>
      </c>
      <c r="C126" s="5">
        <v>3274.4700000000003</v>
      </c>
      <c r="D126" s="5">
        <v>0</v>
      </c>
      <c r="E126" s="5" t="s">
        <v>212</v>
      </c>
      <c r="F126" s="5" t="s">
        <v>215</v>
      </c>
    </row>
    <row r="127" spans="1:6" x14ac:dyDescent="0.25">
      <c r="A127" s="5">
        <v>124</v>
      </c>
      <c r="B127" s="5" t="s">
        <v>222</v>
      </c>
      <c r="C127" s="5">
        <v>2273.8000000000002</v>
      </c>
      <c r="D127" s="5">
        <v>0</v>
      </c>
      <c r="E127" s="5" t="s">
        <v>212</v>
      </c>
      <c r="F127" s="5" t="s">
        <v>215</v>
      </c>
    </row>
    <row r="128" spans="1:6" x14ac:dyDescent="0.25">
      <c r="A128" s="5">
        <v>125</v>
      </c>
      <c r="B128" s="5" t="s">
        <v>222</v>
      </c>
      <c r="C128" s="5">
        <v>3274.4700000000003</v>
      </c>
      <c r="D128" s="5">
        <v>0</v>
      </c>
      <c r="E128" s="5" t="s">
        <v>212</v>
      </c>
      <c r="F128" s="5" t="s">
        <v>215</v>
      </c>
    </row>
    <row r="129" spans="1:6" x14ac:dyDescent="0.25">
      <c r="A129" s="5">
        <v>126</v>
      </c>
      <c r="B129" s="5" t="s">
        <v>222</v>
      </c>
      <c r="C129" s="5">
        <v>3274.4700000000003</v>
      </c>
      <c r="D129" s="5">
        <v>0</v>
      </c>
      <c r="E129" s="5" t="s">
        <v>212</v>
      </c>
      <c r="F129" s="5" t="s">
        <v>215</v>
      </c>
    </row>
    <row r="130" spans="1:6" x14ac:dyDescent="0.25">
      <c r="A130" s="5">
        <v>127</v>
      </c>
      <c r="B130" s="5" t="s">
        <v>222</v>
      </c>
      <c r="C130" s="5">
        <v>2374.4700000000003</v>
      </c>
      <c r="D130" s="5">
        <v>0</v>
      </c>
      <c r="E130" s="5" t="s">
        <v>212</v>
      </c>
      <c r="F130" s="5" t="s">
        <v>215</v>
      </c>
    </row>
    <row r="131" spans="1:6" x14ac:dyDescent="0.25">
      <c r="A131" s="5">
        <v>128</v>
      </c>
      <c r="B131" s="5" t="s">
        <v>222</v>
      </c>
      <c r="C131" s="5">
        <v>3274.4700000000003</v>
      </c>
      <c r="D131" s="5">
        <v>0</v>
      </c>
      <c r="E131" s="5" t="s">
        <v>212</v>
      </c>
      <c r="F131" s="5" t="s">
        <v>215</v>
      </c>
    </row>
    <row r="132" spans="1:6" x14ac:dyDescent="0.25">
      <c r="A132" s="5">
        <v>129</v>
      </c>
      <c r="B132" s="5" t="s">
        <v>222</v>
      </c>
      <c r="C132" s="5">
        <v>3274.4700000000003</v>
      </c>
      <c r="D132" s="5">
        <v>0</v>
      </c>
      <c r="E132" s="5" t="s">
        <v>212</v>
      </c>
      <c r="F132" s="5" t="s">
        <v>215</v>
      </c>
    </row>
    <row r="133" spans="1:6" x14ac:dyDescent="0.25">
      <c r="A133" s="5">
        <v>130</v>
      </c>
      <c r="B133" s="5" t="s">
        <v>222</v>
      </c>
      <c r="C133" s="5">
        <v>3274.4700000000003</v>
      </c>
      <c r="D133" s="5">
        <v>0</v>
      </c>
      <c r="E133" s="5" t="s">
        <v>212</v>
      </c>
      <c r="F133" s="5" t="s">
        <v>215</v>
      </c>
    </row>
    <row r="134" spans="1:6" x14ac:dyDescent="0.25">
      <c r="A134" s="5">
        <v>131</v>
      </c>
      <c r="B134" s="5" t="s">
        <v>222</v>
      </c>
      <c r="C134" s="5">
        <v>1972.3999999999999</v>
      </c>
      <c r="D134" s="5">
        <v>0</v>
      </c>
      <c r="E134" s="5" t="s">
        <v>212</v>
      </c>
      <c r="F134" s="5" t="s">
        <v>215</v>
      </c>
    </row>
    <row r="135" spans="1:6" x14ac:dyDescent="0.25">
      <c r="A135" s="5">
        <v>132</v>
      </c>
      <c r="B135" s="5" t="s">
        <v>222</v>
      </c>
      <c r="C135" s="5">
        <v>3274.4700000000003</v>
      </c>
      <c r="D135" s="5">
        <v>0</v>
      </c>
      <c r="E135" s="5" t="s">
        <v>212</v>
      </c>
      <c r="F135" s="5" t="s">
        <v>215</v>
      </c>
    </row>
    <row r="136" spans="1:6" x14ac:dyDescent="0.25">
      <c r="A136" s="5">
        <v>133</v>
      </c>
      <c r="B136" s="5" t="s">
        <v>222</v>
      </c>
      <c r="C136" s="5">
        <v>3274.4700000000003</v>
      </c>
      <c r="D136" s="5">
        <v>0</v>
      </c>
      <c r="E136" s="5" t="s">
        <v>212</v>
      </c>
      <c r="F136" s="5" t="s">
        <v>215</v>
      </c>
    </row>
    <row r="137" spans="1:6" x14ac:dyDescent="0.25">
      <c r="A137" s="5">
        <v>134</v>
      </c>
      <c r="B137" s="5" t="s">
        <v>222</v>
      </c>
      <c r="C137" s="5">
        <v>3274.4700000000003</v>
      </c>
      <c r="D137" s="5">
        <v>0</v>
      </c>
      <c r="E137" s="5" t="s">
        <v>212</v>
      </c>
      <c r="F137" s="5" t="s">
        <v>215</v>
      </c>
    </row>
    <row r="138" spans="1:6" x14ac:dyDescent="0.25">
      <c r="A138" s="5">
        <v>135</v>
      </c>
      <c r="B138" s="5" t="s">
        <v>222</v>
      </c>
      <c r="C138" s="5">
        <v>2374.4700000000003</v>
      </c>
      <c r="D138" s="5">
        <v>0</v>
      </c>
      <c r="E138" s="5" t="s">
        <v>212</v>
      </c>
      <c r="F138" s="5" t="s">
        <v>215</v>
      </c>
    </row>
    <row r="139" spans="1:6" x14ac:dyDescent="0.25">
      <c r="A139" s="5">
        <v>136</v>
      </c>
      <c r="B139" s="5" t="s">
        <v>222</v>
      </c>
      <c r="C139" s="5">
        <v>2374.4700000000003</v>
      </c>
      <c r="D139" s="5">
        <v>0</v>
      </c>
      <c r="E139" s="5" t="s">
        <v>212</v>
      </c>
      <c r="F139" s="5" t="s">
        <v>215</v>
      </c>
    </row>
    <row r="140" spans="1:6" x14ac:dyDescent="0.25">
      <c r="A140" s="5">
        <v>137</v>
      </c>
      <c r="B140" s="5" t="s">
        <v>222</v>
      </c>
      <c r="C140" s="5">
        <v>3274.4700000000003</v>
      </c>
      <c r="D140" s="5">
        <v>0</v>
      </c>
      <c r="E140" s="5" t="s">
        <v>212</v>
      </c>
      <c r="F140" s="5" t="s">
        <v>215</v>
      </c>
    </row>
    <row r="141" spans="1:6" x14ac:dyDescent="0.25">
      <c r="A141" s="5">
        <v>138</v>
      </c>
      <c r="B141" s="5" t="s">
        <v>222</v>
      </c>
      <c r="C141" s="5">
        <v>3274.4700000000003</v>
      </c>
      <c r="D141" s="5">
        <v>0</v>
      </c>
      <c r="E141" s="5" t="s">
        <v>212</v>
      </c>
      <c r="F141" s="5" t="s">
        <v>215</v>
      </c>
    </row>
    <row r="142" spans="1:6" x14ac:dyDescent="0.25">
      <c r="A142" s="5">
        <v>139</v>
      </c>
      <c r="B142" s="5" t="s">
        <v>222</v>
      </c>
      <c r="C142" s="5">
        <v>3274.4700000000003</v>
      </c>
      <c r="D142" s="5">
        <v>0</v>
      </c>
      <c r="E142" s="5" t="s">
        <v>212</v>
      </c>
      <c r="F142" s="5" t="s">
        <v>215</v>
      </c>
    </row>
    <row r="143" spans="1:6" x14ac:dyDescent="0.25">
      <c r="A143" s="5">
        <v>140</v>
      </c>
      <c r="B143" s="5" t="s">
        <v>222</v>
      </c>
      <c r="C143" s="5">
        <v>3274.4700000000003</v>
      </c>
      <c r="D143" s="5">
        <v>0</v>
      </c>
      <c r="E143" s="5" t="s">
        <v>212</v>
      </c>
      <c r="F143" s="5" t="s">
        <v>215</v>
      </c>
    </row>
    <row r="144" spans="1:6" x14ac:dyDescent="0.25">
      <c r="A144" s="5">
        <v>141</v>
      </c>
      <c r="B144" s="5" t="s">
        <v>222</v>
      </c>
      <c r="C144" s="5">
        <v>3274.4700000000003</v>
      </c>
      <c r="D144" s="5">
        <v>0</v>
      </c>
      <c r="E144" s="5" t="s">
        <v>212</v>
      </c>
      <c r="F144" s="5" t="s">
        <v>215</v>
      </c>
    </row>
    <row r="145" spans="1:6" x14ac:dyDescent="0.25">
      <c r="A145" s="5">
        <v>142</v>
      </c>
      <c r="B145" s="5" t="s">
        <v>222</v>
      </c>
      <c r="C145" s="5">
        <v>3274.4700000000003</v>
      </c>
      <c r="D145" s="5">
        <v>0</v>
      </c>
      <c r="E145" s="5" t="s">
        <v>212</v>
      </c>
      <c r="F145" s="5" t="s">
        <v>215</v>
      </c>
    </row>
    <row r="146" spans="1:6" x14ac:dyDescent="0.25">
      <c r="A146" s="5">
        <v>143</v>
      </c>
      <c r="B146" s="5" t="s">
        <v>222</v>
      </c>
      <c r="C146" s="5">
        <v>2374.4700000000003</v>
      </c>
      <c r="D146" s="5">
        <v>0</v>
      </c>
      <c r="E146" s="5" t="s">
        <v>212</v>
      </c>
      <c r="F146" s="5" t="s">
        <v>215</v>
      </c>
    </row>
    <row r="147" spans="1:6" x14ac:dyDescent="0.25">
      <c r="A147" s="5">
        <v>144</v>
      </c>
      <c r="B147" s="5" t="s">
        <v>222</v>
      </c>
      <c r="C147" s="5">
        <v>3274.4700000000003</v>
      </c>
      <c r="D147" s="5">
        <v>0</v>
      </c>
      <c r="E147" s="5" t="s">
        <v>212</v>
      </c>
      <c r="F147" s="5" t="s">
        <v>215</v>
      </c>
    </row>
    <row r="148" spans="1:6" x14ac:dyDescent="0.25">
      <c r="A148" s="5">
        <v>145</v>
      </c>
      <c r="B148" s="5" t="s">
        <v>222</v>
      </c>
      <c r="C148" s="5">
        <v>3274.4700000000003</v>
      </c>
      <c r="D148" s="5">
        <v>0</v>
      </c>
      <c r="E148" s="5" t="s">
        <v>212</v>
      </c>
      <c r="F148" s="5" t="s">
        <v>215</v>
      </c>
    </row>
    <row r="149" spans="1:6" x14ac:dyDescent="0.25">
      <c r="A149" s="5">
        <v>146</v>
      </c>
      <c r="B149" s="5" t="s">
        <v>222</v>
      </c>
      <c r="C149" s="5">
        <v>3274.4700000000003</v>
      </c>
      <c r="D149" s="5">
        <v>0</v>
      </c>
      <c r="E149" s="5" t="s">
        <v>212</v>
      </c>
      <c r="F149" s="5" t="s">
        <v>215</v>
      </c>
    </row>
    <row r="150" spans="1:6" x14ac:dyDescent="0.25">
      <c r="A150" s="5">
        <v>147</v>
      </c>
      <c r="B150" s="5" t="s">
        <v>222</v>
      </c>
      <c r="C150" s="5">
        <v>3274.4700000000003</v>
      </c>
      <c r="D150" s="5">
        <v>0</v>
      </c>
      <c r="E150" s="5" t="s">
        <v>212</v>
      </c>
      <c r="F150" s="5" t="s">
        <v>215</v>
      </c>
    </row>
    <row r="151" spans="1:6" x14ac:dyDescent="0.25">
      <c r="A151" s="5">
        <v>148</v>
      </c>
      <c r="B151" s="5" t="s">
        <v>222</v>
      </c>
      <c r="C151" s="5">
        <v>2273.8000000000002</v>
      </c>
      <c r="D151" s="5">
        <v>0</v>
      </c>
      <c r="E151" s="5" t="s">
        <v>212</v>
      </c>
      <c r="F151" s="5" t="s">
        <v>215</v>
      </c>
    </row>
    <row r="152" spans="1:6" x14ac:dyDescent="0.25">
      <c r="A152" s="5">
        <v>149</v>
      </c>
      <c r="B152" s="5" t="s">
        <v>222</v>
      </c>
      <c r="C152" s="5">
        <v>3274.4700000000003</v>
      </c>
      <c r="D152" s="5">
        <v>0</v>
      </c>
      <c r="E152" s="5" t="s">
        <v>212</v>
      </c>
      <c r="F152" s="5" t="s">
        <v>215</v>
      </c>
    </row>
    <row r="153" spans="1:6" x14ac:dyDescent="0.25">
      <c r="A153" s="5">
        <v>150</v>
      </c>
      <c r="B153" s="5" t="s">
        <v>222</v>
      </c>
      <c r="C153" s="5">
        <v>3274.4700000000003</v>
      </c>
      <c r="D153" s="5">
        <v>0</v>
      </c>
      <c r="E153" s="5" t="s">
        <v>212</v>
      </c>
      <c r="F153" s="5" t="s">
        <v>215</v>
      </c>
    </row>
    <row r="154" spans="1:6" x14ac:dyDescent="0.25">
      <c r="A154" s="5">
        <v>151</v>
      </c>
      <c r="B154" s="5" t="s">
        <v>222</v>
      </c>
      <c r="C154" s="5">
        <v>3274.4700000000003</v>
      </c>
      <c r="D154" s="5">
        <v>0</v>
      </c>
      <c r="E154" s="5" t="s">
        <v>212</v>
      </c>
      <c r="F154" s="5" t="s">
        <v>215</v>
      </c>
    </row>
    <row r="155" spans="1:6" x14ac:dyDescent="0.25">
      <c r="A155" s="5">
        <v>152</v>
      </c>
      <c r="B155" s="5" t="s">
        <v>222</v>
      </c>
      <c r="C155" s="5">
        <v>3274.4700000000003</v>
      </c>
      <c r="D155" s="5">
        <v>0</v>
      </c>
      <c r="E155" s="5" t="s">
        <v>212</v>
      </c>
      <c r="F155" s="5" t="s">
        <v>215</v>
      </c>
    </row>
    <row r="156" spans="1:6" x14ac:dyDescent="0.25">
      <c r="A156" s="5">
        <v>153</v>
      </c>
      <c r="B156" s="5" t="s">
        <v>222</v>
      </c>
      <c r="C156" s="5">
        <v>3274.4700000000003</v>
      </c>
      <c r="D156" s="5">
        <v>0</v>
      </c>
      <c r="E156" s="5" t="s">
        <v>212</v>
      </c>
      <c r="F156" s="5" t="s">
        <v>215</v>
      </c>
    </row>
    <row r="157" spans="1:6" x14ac:dyDescent="0.25">
      <c r="A157" s="5">
        <v>154</v>
      </c>
      <c r="B157" s="5" t="s">
        <v>222</v>
      </c>
      <c r="C157" s="5">
        <v>3274.4700000000003</v>
      </c>
      <c r="D157" s="5">
        <v>0</v>
      </c>
      <c r="E157" s="5" t="s">
        <v>212</v>
      </c>
      <c r="F157" s="5" t="s">
        <v>215</v>
      </c>
    </row>
    <row r="158" spans="1:6" x14ac:dyDescent="0.25">
      <c r="A158" s="5">
        <v>155</v>
      </c>
      <c r="B158" s="5" t="s">
        <v>222</v>
      </c>
      <c r="C158" s="5">
        <v>3274.4700000000003</v>
      </c>
      <c r="D158" s="5">
        <v>0</v>
      </c>
      <c r="E158" s="5" t="s">
        <v>212</v>
      </c>
      <c r="F158" s="5" t="s">
        <v>215</v>
      </c>
    </row>
    <row r="159" spans="1:6" x14ac:dyDescent="0.25">
      <c r="A159" s="5">
        <v>156</v>
      </c>
      <c r="B159" s="5" t="s">
        <v>222</v>
      </c>
      <c r="C159" s="5">
        <v>2374.4700000000003</v>
      </c>
      <c r="D159" s="5">
        <v>0</v>
      </c>
      <c r="E159" s="5" t="s">
        <v>212</v>
      </c>
      <c r="F159" s="5" t="s">
        <v>215</v>
      </c>
    </row>
    <row r="160" spans="1:6" x14ac:dyDescent="0.25">
      <c r="A160" s="5">
        <v>157</v>
      </c>
      <c r="B160" s="5" t="s">
        <v>222</v>
      </c>
      <c r="C160" s="5">
        <v>1972.3999999999999</v>
      </c>
      <c r="D160" s="5">
        <v>0</v>
      </c>
      <c r="E160" s="5" t="s">
        <v>212</v>
      </c>
      <c r="F160" s="5" t="s">
        <v>215</v>
      </c>
    </row>
    <row r="161" spans="1:6" x14ac:dyDescent="0.25">
      <c r="A161" s="5">
        <v>158</v>
      </c>
      <c r="B161" s="5" t="s">
        <v>222</v>
      </c>
      <c r="C161" s="5">
        <v>3274.4700000000003</v>
      </c>
      <c r="D161" s="5">
        <v>0</v>
      </c>
      <c r="E161" s="5" t="s">
        <v>212</v>
      </c>
      <c r="F161" s="5" t="s">
        <v>215</v>
      </c>
    </row>
    <row r="162" spans="1:6" x14ac:dyDescent="0.25">
      <c r="A162" s="5">
        <v>159</v>
      </c>
      <c r="B162" s="5" t="s">
        <v>222</v>
      </c>
      <c r="C162" s="5">
        <v>3274.4700000000003</v>
      </c>
      <c r="D162" s="5">
        <v>0</v>
      </c>
      <c r="E162" s="5" t="s">
        <v>212</v>
      </c>
      <c r="F162" s="5" t="s">
        <v>215</v>
      </c>
    </row>
    <row r="163" spans="1:6" x14ac:dyDescent="0.25">
      <c r="A163" s="5">
        <v>160</v>
      </c>
      <c r="B163" s="5" t="s">
        <v>222</v>
      </c>
      <c r="C163" s="5">
        <v>3929.2200000000003</v>
      </c>
      <c r="D163" s="5">
        <v>0</v>
      </c>
      <c r="E163" s="5" t="s">
        <v>212</v>
      </c>
      <c r="F163" s="5" t="s">
        <v>215</v>
      </c>
    </row>
    <row r="164" spans="1:6" x14ac:dyDescent="0.25">
      <c r="A164" s="5">
        <v>161</v>
      </c>
      <c r="B164" s="5" t="s">
        <v>222</v>
      </c>
      <c r="C164" s="5">
        <v>1972.3999999999999</v>
      </c>
      <c r="D164" s="5">
        <v>0</v>
      </c>
      <c r="E164" s="5" t="s">
        <v>212</v>
      </c>
      <c r="F164" s="5" t="s">
        <v>215</v>
      </c>
    </row>
    <row r="165" spans="1:6" x14ac:dyDescent="0.25">
      <c r="A165" s="5">
        <v>162</v>
      </c>
      <c r="B165" s="5" t="s">
        <v>222</v>
      </c>
      <c r="C165" s="5">
        <v>3274.4700000000003</v>
      </c>
      <c r="D165" s="5">
        <v>0</v>
      </c>
      <c r="E165" s="5" t="s">
        <v>212</v>
      </c>
      <c r="F165" s="5" t="s">
        <v>215</v>
      </c>
    </row>
    <row r="166" spans="1:6" x14ac:dyDescent="0.25">
      <c r="A166" s="5">
        <v>163</v>
      </c>
      <c r="B166" s="5" t="s">
        <v>222</v>
      </c>
      <c r="C166" s="5">
        <v>3274.4700000000003</v>
      </c>
      <c r="D166" s="5">
        <v>0</v>
      </c>
      <c r="E166" s="5" t="s">
        <v>212</v>
      </c>
      <c r="F166" s="5" t="s">
        <v>215</v>
      </c>
    </row>
    <row r="167" spans="1:6" x14ac:dyDescent="0.25">
      <c r="A167" s="5">
        <v>164</v>
      </c>
      <c r="B167" s="5" t="s">
        <v>222</v>
      </c>
      <c r="C167" s="5">
        <v>2240</v>
      </c>
      <c r="D167" s="5">
        <v>0</v>
      </c>
      <c r="E167" s="5" t="s">
        <v>212</v>
      </c>
      <c r="F167" s="5" t="s">
        <v>215</v>
      </c>
    </row>
    <row r="168" spans="1:6" x14ac:dyDescent="0.25">
      <c r="A168" s="5">
        <v>165</v>
      </c>
      <c r="B168" s="5" t="s">
        <v>222</v>
      </c>
      <c r="C168" s="5">
        <v>2546.8000000000002</v>
      </c>
      <c r="D168" s="5">
        <v>0</v>
      </c>
      <c r="E168" s="5" t="s">
        <v>212</v>
      </c>
      <c r="F168" s="5" t="s">
        <v>215</v>
      </c>
    </row>
    <row r="169" spans="1:6" x14ac:dyDescent="0.25">
      <c r="A169" s="5">
        <v>166</v>
      </c>
      <c r="B169" s="5" t="s">
        <v>222</v>
      </c>
      <c r="C169" s="5">
        <v>2546.8000000000002</v>
      </c>
      <c r="D169" s="5">
        <v>0</v>
      </c>
      <c r="E169" s="5" t="s">
        <v>212</v>
      </c>
      <c r="F169" s="5" t="s">
        <v>215</v>
      </c>
    </row>
    <row r="170" spans="1:6" x14ac:dyDescent="0.25">
      <c r="A170" s="5">
        <v>167</v>
      </c>
      <c r="B170" s="5" t="s">
        <v>222</v>
      </c>
      <c r="C170" s="5">
        <v>2546.8000000000002</v>
      </c>
      <c r="D170" s="5">
        <v>0</v>
      </c>
      <c r="E170" s="5" t="s">
        <v>212</v>
      </c>
      <c r="F170" s="5" t="s">
        <v>215</v>
      </c>
    </row>
    <row r="171" spans="1:6" x14ac:dyDescent="0.25">
      <c r="A171" s="5">
        <v>168</v>
      </c>
      <c r="B171" s="5" t="s">
        <v>222</v>
      </c>
      <c r="C171" s="5">
        <v>2546.8000000000002</v>
      </c>
      <c r="D171" s="5">
        <v>0</v>
      </c>
      <c r="E171" s="5" t="s">
        <v>212</v>
      </c>
      <c r="F171" s="5" t="s">
        <v>215</v>
      </c>
    </row>
    <row r="172" spans="1:6" x14ac:dyDescent="0.25">
      <c r="A172" s="5">
        <v>169</v>
      </c>
      <c r="B172" s="5" t="s">
        <v>222</v>
      </c>
      <c r="C172" s="5">
        <v>2546.8000000000002</v>
      </c>
      <c r="D172" s="5">
        <v>0</v>
      </c>
      <c r="E172" s="5" t="s">
        <v>212</v>
      </c>
      <c r="F172" s="5" t="s">
        <v>215</v>
      </c>
    </row>
    <row r="173" spans="1:6" x14ac:dyDescent="0.25">
      <c r="A173" s="5">
        <v>170</v>
      </c>
      <c r="B173" s="5" t="s">
        <v>222</v>
      </c>
      <c r="C173" s="5">
        <v>2546.8000000000002</v>
      </c>
      <c r="D173" s="5">
        <v>0</v>
      </c>
      <c r="E173" s="5" t="s">
        <v>212</v>
      </c>
      <c r="F173" s="5" t="s">
        <v>215</v>
      </c>
    </row>
    <row r="174" spans="1:6" x14ac:dyDescent="0.25">
      <c r="A174" s="5">
        <v>171</v>
      </c>
      <c r="B174" s="5" t="s">
        <v>222</v>
      </c>
      <c r="C174" s="5">
        <v>2546.8000000000002</v>
      </c>
      <c r="D174" s="5">
        <v>0</v>
      </c>
      <c r="E174" s="5" t="s">
        <v>212</v>
      </c>
      <c r="F174" s="5" t="s">
        <v>215</v>
      </c>
    </row>
    <row r="175" spans="1:6" x14ac:dyDescent="0.25">
      <c r="A175" s="5">
        <v>172</v>
      </c>
      <c r="B175" s="5" t="s">
        <v>222</v>
      </c>
      <c r="C175" s="5">
        <v>2546.8000000000002</v>
      </c>
      <c r="D175" s="5">
        <v>0</v>
      </c>
      <c r="E175" s="5" t="s">
        <v>212</v>
      </c>
      <c r="F175" s="5" t="s">
        <v>215</v>
      </c>
    </row>
    <row r="176" spans="1:6" x14ac:dyDescent="0.25">
      <c r="A176" s="5">
        <v>173</v>
      </c>
      <c r="B176" s="5" t="s">
        <v>222</v>
      </c>
      <c r="C176" s="5">
        <v>1389.8</v>
      </c>
      <c r="D176" s="5">
        <v>0</v>
      </c>
      <c r="E176" s="5" t="s">
        <v>212</v>
      </c>
      <c r="F176" s="5" t="s">
        <v>215</v>
      </c>
    </row>
    <row r="177" spans="1:6" x14ac:dyDescent="0.25">
      <c r="A177" s="5">
        <v>174</v>
      </c>
      <c r="B177" s="5" t="s">
        <v>222</v>
      </c>
      <c r="C177" s="5">
        <v>1389.8</v>
      </c>
      <c r="D177" s="5">
        <v>0</v>
      </c>
      <c r="E177" s="5" t="s">
        <v>212</v>
      </c>
      <c r="F177" s="5" t="s">
        <v>215</v>
      </c>
    </row>
    <row r="178" spans="1:6" x14ac:dyDescent="0.25">
      <c r="A178" s="5">
        <v>175</v>
      </c>
      <c r="B178" s="5" t="s">
        <v>222</v>
      </c>
      <c r="C178" s="5">
        <v>1389.8</v>
      </c>
      <c r="D178" s="5">
        <v>0</v>
      </c>
      <c r="E178" s="5" t="s">
        <v>212</v>
      </c>
      <c r="F178" s="5" t="s">
        <v>215</v>
      </c>
    </row>
    <row r="179" spans="1:6" x14ac:dyDescent="0.25">
      <c r="A179" s="5">
        <v>176</v>
      </c>
      <c r="B179" s="5" t="s">
        <v>222</v>
      </c>
      <c r="C179" s="5">
        <v>2390.4700000000003</v>
      </c>
      <c r="D179" s="5">
        <v>0</v>
      </c>
      <c r="E179" s="5" t="s">
        <v>212</v>
      </c>
      <c r="F179" s="5" t="s">
        <v>215</v>
      </c>
    </row>
    <row r="180" spans="1:6" x14ac:dyDescent="0.25">
      <c r="A180" s="5">
        <v>177</v>
      </c>
      <c r="B180" s="5" t="s">
        <v>222</v>
      </c>
      <c r="C180" s="5">
        <v>2390.4700000000003</v>
      </c>
      <c r="D180" s="5">
        <v>0</v>
      </c>
      <c r="E180" s="5" t="s">
        <v>212</v>
      </c>
      <c r="F180" s="5" t="s">
        <v>215</v>
      </c>
    </row>
    <row r="181" spans="1:6" x14ac:dyDescent="0.25">
      <c r="A181" s="5">
        <v>178</v>
      </c>
      <c r="B181" s="5" t="s">
        <v>222</v>
      </c>
      <c r="C181" s="5">
        <v>1389.8</v>
      </c>
      <c r="D181" s="5">
        <v>0</v>
      </c>
      <c r="E181" s="5" t="s">
        <v>212</v>
      </c>
      <c r="F181" s="5" t="s">
        <v>215</v>
      </c>
    </row>
    <row r="182" spans="1:6" x14ac:dyDescent="0.25">
      <c r="A182" s="5">
        <v>179</v>
      </c>
      <c r="B182" s="5" t="s">
        <v>222</v>
      </c>
      <c r="C182" s="5">
        <v>2390.4700000000003</v>
      </c>
      <c r="D182" s="5">
        <v>0</v>
      </c>
      <c r="E182" s="5" t="s">
        <v>212</v>
      </c>
      <c r="F182" s="5" t="s">
        <v>215</v>
      </c>
    </row>
    <row r="183" spans="1:6" x14ac:dyDescent="0.25">
      <c r="A183" s="5">
        <v>180</v>
      </c>
      <c r="B183" s="5" t="s">
        <v>222</v>
      </c>
      <c r="C183" s="5">
        <v>1490.47</v>
      </c>
      <c r="D183" s="5">
        <v>0</v>
      </c>
      <c r="E183" s="5" t="s">
        <v>212</v>
      </c>
      <c r="F183" s="5" t="s">
        <v>215</v>
      </c>
    </row>
    <row r="184" spans="1:6" x14ac:dyDescent="0.25">
      <c r="A184" s="5">
        <v>181</v>
      </c>
      <c r="B184" s="5" t="s">
        <v>222</v>
      </c>
      <c r="C184" s="5">
        <v>1389.8</v>
      </c>
      <c r="D184" s="5">
        <v>0</v>
      </c>
      <c r="E184" s="5" t="s">
        <v>212</v>
      </c>
      <c r="F184" s="5" t="s">
        <v>215</v>
      </c>
    </row>
    <row r="185" spans="1:6" x14ac:dyDescent="0.25">
      <c r="A185" s="5">
        <v>182</v>
      </c>
      <c r="B185" s="5" t="s">
        <v>222</v>
      </c>
      <c r="C185" s="5">
        <v>2390.4700000000003</v>
      </c>
      <c r="D185" s="5">
        <v>0</v>
      </c>
      <c r="E185" s="5" t="s">
        <v>212</v>
      </c>
      <c r="F185" s="5" t="s">
        <v>215</v>
      </c>
    </row>
    <row r="186" spans="1:6" x14ac:dyDescent="0.25">
      <c r="A186" s="5">
        <v>183</v>
      </c>
      <c r="B186" s="5" t="s">
        <v>222</v>
      </c>
      <c r="C186" s="5">
        <v>2390.4700000000003</v>
      </c>
      <c r="D186" s="5">
        <v>0</v>
      </c>
      <c r="E186" s="5" t="s">
        <v>212</v>
      </c>
      <c r="F186" s="5" t="s">
        <v>215</v>
      </c>
    </row>
    <row r="187" spans="1:6" x14ac:dyDescent="0.25">
      <c r="A187" s="5">
        <v>184</v>
      </c>
      <c r="B187" s="5" t="s">
        <v>222</v>
      </c>
      <c r="C187" s="5">
        <v>2390.4700000000003</v>
      </c>
      <c r="D187" s="5">
        <v>0</v>
      </c>
      <c r="E187" s="5" t="s">
        <v>212</v>
      </c>
      <c r="F187" s="5" t="s">
        <v>215</v>
      </c>
    </row>
    <row r="188" spans="1:6" x14ac:dyDescent="0.25">
      <c r="A188" s="5">
        <v>185</v>
      </c>
      <c r="B188" s="5" t="s">
        <v>222</v>
      </c>
      <c r="C188" s="5">
        <v>1389.8</v>
      </c>
      <c r="D188" s="5">
        <v>0</v>
      </c>
      <c r="E188" s="5" t="s">
        <v>212</v>
      </c>
      <c r="F188" s="5" t="s">
        <v>215</v>
      </c>
    </row>
    <row r="189" spans="1:6" x14ac:dyDescent="0.25">
      <c r="A189" s="5">
        <v>186</v>
      </c>
      <c r="B189" s="5" t="s">
        <v>222</v>
      </c>
      <c r="C189" s="5">
        <v>1389.8</v>
      </c>
      <c r="D189" s="5">
        <v>0</v>
      </c>
      <c r="E189" s="5" t="s">
        <v>212</v>
      </c>
      <c r="F189" s="5" t="s">
        <v>215</v>
      </c>
    </row>
    <row r="190" spans="1:6" x14ac:dyDescent="0.25">
      <c r="A190" s="5">
        <v>187</v>
      </c>
      <c r="B190" s="5" t="s">
        <v>222</v>
      </c>
      <c r="C190" s="5">
        <v>2390.4700000000003</v>
      </c>
      <c r="D190" s="5">
        <v>0</v>
      </c>
      <c r="E190" s="5" t="s">
        <v>212</v>
      </c>
      <c r="F190" s="5" t="s">
        <v>215</v>
      </c>
    </row>
    <row r="191" spans="1:6" x14ac:dyDescent="0.25">
      <c r="A191" s="5">
        <v>188</v>
      </c>
      <c r="B191" s="5" t="s">
        <v>222</v>
      </c>
      <c r="C191" s="5">
        <v>1490.47</v>
      </c>
      <c r="D191" s="5">
        <v>0</v>
      </c>
      <c r="E191" s="5" t="s">
        <v>212</v>
      </c>
      <c r="F191" s="5" t="s">
        <v>215</v>
      </c>
    </row>
    <row r="192" spans="1:6" x14ac:dyDescent="0.25">
      <c r="A192" s="5">
        <v>189</v>
      </c>
      <c r="B192" s="5" t="s">
        <v>222</v>
      </c>
      <c r="C192" s="5">
        <v>2390.4700000000003</v>
      </c>
      <c r="D192" s="5">
        <v>0</v>
      </c>
      <c r="E192" s="5" t="s">
        <v>212</v>
      </c>
      <c r="F192" s="5" t="s">
        <v>215</v>
      </c>
    </row>
    <row r="193" spans="1:6" x14ac:dyDescent="0.25">
      <c r="A193" s="5">
        <v>190</v>
      </c>
      <c r="B193" s="5" t="s">
        <v>222</v>
      </c>
      <c r="C193" s="5">
        <v>2390.4700000000003</v>
      </c>
      <c r="D193" s="5">
        <v>0</v>
      </c>
      <c r="E193" s="5" t="s">
        <v>212</v>
      </c>
      <c r="F193" s="5" t="s">
        <v>215</v>
      </c>
    </row>
    <row r="194" spans="1:6" x14ac:dyDescent="0.25">
      <c r="A194" s="5">
        <v>191</v>
      </c>
      <c r="B194" s="5" t="s">
        <v>222</v>
      </c>
      <c r="C194" s="5">
        <v>1389.8</v>
      </c>
      <c r="D194" s="5">
        <v>0</v>
      </c>
      <c r="E194" s="5" t="s">
        <v>212</v>
      </c>
      <c r="F194" s="5" t="s">
        <v>215</v>
      </c>
    </row>
    <row r="195" spans="1:6" x14ac:dyDescent="0.25">
      <c r="A195" s="5">
        <v>192</v>
      </c>
      <c r="B195" s="5" t="s">
        <v>222</v>
      </c>
      <c r="C195" s="5">
        <v>1490.47</v>
      </c>
      <c r="D195" s="5">
        <v>0</v>
      </c>
      <c r="E195" s="5" t="s">
        <v>212</v>
      </c>
      <c r="F195" s="5" t="s">
        <v>215</v>
      </c>
    </row>
    <row r="196" spans="1:6" x14ac:dyDescent="0.25">
      <c r="A196" s="5">
        <v>193</v>
      </c>
      <c r="B196" s="5" t="s">
        <v>222</v>
      </c>
      <c r="C196" s="5">
        <v>2390.4700000000003</v>
      </c>
      <c r="D196" s="5">
        <v>0</v>
      </c>
      <c r="E196" s="5" t="s">
        <v>212</v>
      </c>
      <c r="F196" s="5" t="s">
        <v>215</v>
      </c>
    </row>
    <row r="197" spans="1:6" x14ac:dyDescent="0.25">
      <c r="A197" s="5">
        <v>194</v>
      </c>
      <c r="B197" s="5" t="s">
        <v>222</v>
      </c>
      <c r="C197" s="5">
        <v>1490.47</v>
      </c>
      <c r="D197" s="5">
        <v>0</v>
      </c>
      <c r="E197" s="5" t="s">
        <v>212</v>
      </c>
      <c r="F197" s="5" t="s">
        <v>215</v>
      </c>
    </row>
    <row r="198" spans="1:6" x14ac:dyDescent="0.25">
      <c r="A198" s="5">
        <v>195</v>
      </c>
      <c r="B198" s="5" t="s">
        <v>222</v>
      </c>
      <c r="C198" s="5">
        <v>2390.4700000000003</v>
      </c>
      <c r="D198" s="5">
        <v>0</v>
      </c>
      <c r="E198" s="5" t="s">
        <v>212</v>
      </c>
      <c r="F198" s="5" t="s">
        <v>215</v>
      </c>
    </row>
    <row r="199" spans="1:6" x14ac:dyDescent="0.25">
      <c r="A199" s="5">
        <v>196</v>
      </c>
      <c r="B199" s="5" t="s">
        <v>222</v>
      </c>
      <c r="C199" s="5">
        <v>2390.4700000000003</v>
      </c>
      <c r="D199" s="5">
        <v>0</v>
      </c>
      <c r="E199" s="5" t="s">
        <v>212</v>
      </c>
      <c r="F199" s="5" t="s">
        <v>215</v>
      </c>
    </row>
    <row r="200" spans="1:6" x14ac:dyDescent="0.25">
      <c r="A200" s="5">
        <v>197</v>
      </c>
      <c r="B200" s="5" t="s">
        <v>222</v>
      </c>
      <c r="C200" s="5">
        <v>1490.47</v>
      </c>
      <c r="D200" s="5">
        <v>0</v>
      </c>
      <c r="E200" s="5" t="s">
        <v>212</v>
      </c>
      <c r="F200" s="5" t="s">
        <v>215</v>
      </c>
    </row>
    <row r="201" spans="1:6" x14ac:dyDescent="0.25">
      <c r="A201" s="5">
        <v>198</v>
      </c>
      <c r="B201" s="5" t="s">
        <v>222</v>
      </c>
      <c r="C201" s="5">
        <v>2390.4700000000003</v>
      </c>
      <c r="D201" s="5">
        <v>0</v>
      </c>
      <c r="E201" s="5" t="s">
        <v>212</v>
      </c>
      <c r="F201" s="5" t="s">
        <v>215</v>
      </c>
    </row>
    <row r="202" spans="1:6" x14ac:dyDescent="0.25">
      <c r="A202" s="5">
        <v>199</v>
      </c>
      <c r="B202" s="5" t="s">
        <v>222</v>
      </c>
      <c r="C202" s="5">
        <v>2390.4700000000003</v>
      </c>
      <c r="D202" s="5">
        <v>0</v>
      </c>
      <c r="E202" s="5" t="s">
        <v>212</v>
      </c>
      <c r="F202" s="5" t="s">
        <v>215</v>
      </c>
    </row>
    <row r="203" spans="1:6" x14ac:dyDescent="0.25">
      <c r="A203" s="5">
        <v>200</v>
      </c>
      <c r="B203" s="5" t="s">
        <v>222</v>
      </c>
      <c r="C203" s="5">
        <v>2390.4700000000003</v>
      </c>
      <c r="D203" s="5">
        <v>0</v>
      </c>
      <c r="E203" s="5" t="s">
        <v>212</v>
      </c>
      <c r="F203" s="5" t="s">
        <v>215</v>
      </c>
    </row>
    <row r="204" spans="1:6" x14ac:dyDescent="0.25">
      <c r="A204" s="5">
        <v>201</v>
      </c>
      <c r="B204" s="5" t="s">
        <v>222</v>
      </c>
      <c r="C204" s="5">
        <v>2390.4700000000003</v>
      </c>
      <c r="D204" s="5">
        <v>0</v>
      </c>
      <c r="E204" s="5" t="s">
        <v>212</v>
      </c>
      <c r="F204" s="5" t="s">
        <v>215</v>
      </c>
    </row>
    <row r="205" spans="1:6" x14ac:dyDescent="0.25">
      <c r="A205" s="5">
        <v>202</v>
      </c>
      <c r="B205" s="5" t="s">
        <v>222</v>
      </c>
      <c r="C205" s="5">
        <v>2390.4700000000003</v>
      </c>
      <c r="D205" s="5">
        <v>0</v>
      </c>
      <c r="E205" s="5" t="s">
        <v>212</v>
      </c>
      <c r="F205" s="5" t="s">
        <v>215</v>
      </c>
    </row>
    <row r="206" spans="1:6" x14ac:dyDescent="0.25">
      <c r="A206" s="5">
        <v>203</v>
      </c>
      <c r="B206" s="5" t="s">
        <v>222</v>
      </c>
      <c r="C206" s="5">
        <v>2390.4700000000003</v>
      </c>
      <c r="D206" s="5">
        <v>0</v>
      </c>
      <c r="E206" s="5" t="s">
        <v>212</v>
      </c>
      <c r="F206" s="5" t="s">
        <v>215</v>
      </c>
    </row>
    <row r="207" spans="1:6" x14ac:dyDescent="0.25">
      <c r="A207" s="5">
        <v>204</v>
      </c>
      <c r="B207" s="5" t="s">
        <v>222</v>
      </c>
      <c r="C207" s="5">
        <v>2390.4700000000003</v>
      </c>
      <c r="D207" s="5">
        <v>0</v>
      </c>
      <c r="E207" s="5" t="s">
        <v>212</v>
      </c>
      <c r="F207" s="5" t="s">
        <v>215</v>
      </c>
    </row>
    <row r="208" spans="1:6" x14ac:dyDescent="0.25">
      <c r="A208" s="5">
        <v>205</v>
      </c>
      <c r="B208" s="5" t="s">
        <v>222</v>
      </c>
      <c r="C208" s="5">
        <v>2390.4700000000003</v>
      </c>
      <c r="D208" s="5">
        <v>0</v>
      </c>
      <c r="E208" s="5" t="s">
        <v>212</v>
      </c>
      <c r="F208" s="5" t="s">
        <v>215</v>
      </c>
    </row>
    <row r="209" spans="1:6" x14ac:dyDescent="0.25">
      <c r="A209" s="5">
        <v>206</v>
      </c>
      <c r="B209" s="5" t="s">
        <v>222</v>
      </c>
      <c r="C209" s="5">
        <v>1490.47</v>
      </c>
      <c r="D209" s="5">
        <v>0</v>
      </c>
      <c r="E209" s="5" t="s">
        <v>212</v>
      </c>
      <c r="F209" s="5" t="s">
        <v>215</v>
      </c>
    </row>
    <row r="210" spans="1:6" x14ac:dyDescent="0.25">
      <c r="A210" s="5">
        <v>207</v>
      </c>
      <c r="B210" s="5" t="s">
        <v>222</v>
      </c>
      <c r="C210" s="5">
        <v>1389.8</v>
      </c>
      <c r="D210" s="5">
        <v>0</v>
      </c>
      <c r="E210" s="5" t="s">
        <v>212</v>
      </c>
      <c r="F210" s="5" t="s">
        <v>215</v>
      </c>
    </row>
    <row r="211" spans="1:6" x14ac:dyDescent="0.25">
      <c r="A211" s="5">
        <v>208</v>
      </c>
      <c r="B211" s="5" t="s">
        <v>222</v>
      </c>
      <c r="C211" s="5">
        <v>2390.4700000000003</v>
      </c>
      <c r="D211" s="5">
        <v>0</v>
      </c>
      <c r="E211" s="5" t="s">
        <v>212</v>
      </c>
      <c r="F211" s="5" t="s">
        <v>215</v>
      </c>
    </row>
    <row r="212" spans="1:6" x14ac:dyDescent="0.25">
      <c r="A212" s="5">
        <v>209</v>
      </c>
      <c r="B212" s="5" t="s">
        <v>222</v>
      </c>
      <c r="C212" s="5">
        <v>1662.8</v>
      </c>
      <c r="D212" s="5">
        <v>0</v>
      </c>
      <c r="E212" s="5" t="s">
        <v>212</v>
      </c>
      <c r="F212" s="5" t="s">
        <v>215</v>
      </c>
    </row>
    <row r="213" spans="1:6" x14ac:dyDescent="0.25">
      <c r="A213" s="5">
        <v>210</v>
      </c>
      <c r="B213" s="5" t="s">
        <v>222</v>
      </c>
      <c r="C213" s="5">
        <v>1473.87</v>
      </c>
      <c r="D213" s="5">
        <v>0</v>
      </c>
      <c r="E213" s="5" t="s">
        <v>212</v>
      </c>
      <c r="F213" s="5" t="s">
        <v>215</v>
      </c>
    </row>
    <row r="214" spans="1:6" x14ac:dyDescent="0.25">
      <c r="A214" s="5">
        <v>211</v>
      </c>
      <c r="B214" s="5" t="s">
        <v>222</v>
      </c>
      <c r="C214" s="5">
        <v>1662.8</v>
      </c>
      <c r="D214" s="5">
        <v>0</v>
      </c>
      <c r="E214" s="5" t="s">
        <v>212</v>
      </c>
      <c r="F214" s="5" t="s">
        <v>215</v>
      </c>
    </row>
    <row r="215" spans="1:6" x14ac:dyDescent="0.25">
      <c r="A215" s="5">
        <v>212</v>
      </c>
      <c r="B215" s="5" t="s">
        <v>222</v>
      </c>
      <c r="C215" s="5">
        <v>1662.8</v>
      </c>
      <c r="D215" s="5">
        <v>0</v>
      </c>
      <c r="E215" s="5" t="s">
        <v>212</v>
      </c>
      <c r="F215" s="5" t="s">
        <v>215</v>
      </c>
    </row>
    <row r="216" spans="1:6" x14ac:dyDescent="0.25">
      <c r="A216" s="5">
        <v>213</v>
      </c>
      <c r="B216" s="5" t="s">
        <v>222</v>
      </c>
      <c r="C216" s="5">
        <v>1662.8</v>
      </c>
      <c r="D216" s="5">
        <v>0</v>
      </c>
      <c r="E216" s="5" t="s">
        <v>212</v>
      </c>
      <c r="F216" s="5" t="s">
        <v>215</v>
      </c>
    </row>
    <row r="217" spans="1:6" x14ac:dyDescent="0.25">
      <c r="A217" s="5">
        <v>214</v>
      </c>
      <c r="B217" s="5" t="s">
        <v>222</v>
      </c>
      <c r="C217" s="5">
        <v>1473.87</v>
      </c>
      <c r="D217" s="5">
        <v>0</v>
      </c>
      <c r="E217" s="5" t="s">
        <v>212</v>
      </c>
      <c r="F217" s="5" t="s">
        <v>215</v>
      </c>
    </row>
    <row r="218" spans="1:6" x14ac:dyDescent="0.25">
      <c r="A218" s="5">
        <v>215</v>
      </c>
      <c r="B218" s="5" t="s">
        <v>222</v>
      </c>
      <c r="C218" s="5">
        <v>1886.47</v>
      </c>
      <c r="D218" s="5">
        <v>0</v>
      </c>
      <c r="E218" s="5" t="s">
        <v>212</v>
      </c>
      <c r="F218" s="5" t="s">
        <v>215</v>
      </c>
    </row>
    <row r="219" spans="1:6" x14ac:dyDescent="0.25">
      <c r="A219" s="5">
        <v>216</v>
      </c>
      <c r="B219" s="5" t="s">
        <v>222</v>
      </c>
      <c r="C219" s="5">
        <v>885.8</v>
      </c>
      <c r="D219" s="5">
        <v>0</v>
      </c>
      <c r="E219" s="5" t="s">
        <v>212</v>
      </c>
      <c r="F219" s="5" t="s">
        <v>215</v>
      </c>
    </row>
    <row r="220" spans="1:6" x14ac:dyDescent="0.25">
      <c r="A220" s="5">
        <v>217</v>
      </c>
      <c r="B220" s="5" t="s">
        <v>222</v>
      </c>
      <c r="C220" s="5">
        <v>1886.47</v>
      </c>
      <c r="D220" s="5">
        <v>0</v>
      </c>
      <c r="E220" s="5" t="s">
        <v>212</v>
      </c>
      <c r="F220" s="5" t="s">
        <v>215</v>
      </c>
    </row>
    <row r="221" spans="1:6" x14ac:dyDescent="0.25">
      <c r="A221" s="5">
        <v>218</v>
      </c>
      <c r="B221" s="5" t="s">
        <v>222</v>
      </c>
      <c r="C221" s="5">
        <v>1886.47</v>
      </c>
      <c r="D221" s="5">
        <v>0</v>
      </c>
      <c r="E221" s="5" t="s">
        <v>212</v>
      </c>
      <c r="F221" s="5" t="s">
        <v>215</v>
      </c>
    </row>
    <row r="222" spans="1:6" x14ac:dyDescent="0.25">
      <c r="A222" s="5">
        <v>219</v>
      </c>
      <c r="B222" s="5" t="s">
        <v>222</v>
      </c>
      <c r="C222" s="5">
        <v>1886.47</v>
      </c>
      <c r="D222" s="5">
        <v>0</v>
      </c>
      <c r="E222" s="5" t="s">
        <v>212</v>
      </c>
      <c r="F222" s="5" t="s">
        <v>215</v>
      </c>
    </row>
    <row r="223" spans="1:6" x14ac:dyDescent="0.25">
      <c r="A223" s="5">
        <v>220</v>
      </c>
      <c r="B223" s="5" t="s">
        <v>222</v>
      </c>
      <c r="C223" s="5">
        <v>1886.47</v>
      </c>
      <c r="D223" s="5">
        <v>0</v>
      </c>
      <c r="E223" s="5" t="s">
        <v>212</v>
      </c>
      <c r="F223" s="5" t="s">
        <v>215</v>
      </c>
    </row>
    <row r="224" spans="1:6" x14ac:dyDescent="0.25">
      <c r="A224" s="5">
        <v>221</v>
      </c>
      <c r="B224" s="5" t="s">
        <v>222</v>
      </c>
      <c r="C224" s="5">
        <v>1886.47</v>
      </c>
      <c r="D224" s="5">
        <v>0</v>
      </c>
      <c r="E224" s="5" t="s">
        <v>212</v>
      </c>
      <c r="F224" s="5" t="s">
        <v>215</v>
      </c>
    </row>
    <row r="225" spans="1:6" x14ac:dyDescent="0.25">
      <c r="A225" s="5">
        <v>222</v>
      </c>
      <c r="B225" s="5" t="s">
        <v>222</v>
      </c>
      <c r="C225" s="5">
        <v>885.8</v>
      </c>
      <c r="D225" s="5">
        <v>0</v>
      </c>
      <c r="E225" s="5" t="s">
        <v>212</v>
      </c>
      <c r="F225" s="5" t="s">
        <v>215</v>
      </c>
    </row>
    <row r="226" spans="1:6" x14ac:dyDescent="0.25">
      <c r="A226" s="5">
        <v>223</v>
      </c>
      <c r="B226" s="5" t="s">
        <v>222</v>
      </c>
      <c r="C226" s="5">
        <v>1886.47</v>
      </c>
      <c r="D226" s="5">
        <v>0</v>
      </c>
      <c r="E226" s="5" t="s">
        <v>212</v>
      </c>
      <c r="F226" s="5" t="s">
        <v>215</v>
      </c>
    </row>
    <row r="227" spans="1:6" x14ac:dyDescent="0.25">
      <c r="A227" s="5">
        <v>224</v>
      </c>
      <c r="B227" s="5" t="s">
        <v>222</v>
      </c>
      <c r="C227" s="5">
        <v>885.8</v>
      </c>
      <c r="D227" s="5">
        <v>0</v>
      </c>
      <c r="E227" s="5" t="s">
        <v>212</v>
      </c>
      <c r="F227" s="5" t="s">
        <v>215</v>
      </c>
    </row>
    <row r="228" spans="1:6" x14ac:dyDescent="0.25">
      <c r="A228" s="5">
        <v>225</v>
      </c>
      <c r="B228" s="5" t="s">
        <v>222</v>
      </c>
      <c r="C228" s="5">
        <v>986.46999999999991</v>
      </c>
      <c r="D228" s="5">
        <v>0</v>
      </c>
      <c r="E228" s="5" t="s">
        <v>212</v>
      </c>
      <c r="F228" s="5" t="s">
        <v>215</v>
      </c>
    </row>
    <row r="229" spans="1:6" x14ac:dyDescent="0.25">
      <c r="A229" s="5">
        <v>226</v>
      </c>
      <c r="B229" s="5" t="s">
        <v>222</v>
      </c>
      <c r="C229" s="5">
        <v>1886.47</v>
      </c>
      <c r="D229" s="5">
        <v>0</v>
      </c>
      <c r="E229" s="5" t="s">
        <v>212</v>
      </c>
      <c r="F229" s="5" t="s">
        <v>215</v>
      </c>
    </row>
    <row r="230" spans="1:6" x14ac:dyDescent="0.25">
      <c r="A230" s="5">
        <v>227</v>
      </c>
      <c r="B230" s="5" t="s">
        <v>222</v>
      </c>
      <c r="C230" s="5">
        <v>1886.47</v>
      </c>
      <c r="D230" s="5">
        <v>0</v>
      </c>
      <c r="E230" s="5" t="s">
        <v>212</v>
      </c>
      <c r="F230" s="5" t="s">
        <v>215</v>
      </c>
    </row>
    <row r="231" spans="1:6" x14ac:dyDescent="0.25">
      <c r="A231" s="5">
        <v>228</v>
      </c>
      <c r="B231" s="5" t="s">
        <v>222</v>
      </c>
      <c r="C231" s="5">
        <v>769.46999999999991</v>
      </c>
      <c r="D231" s="5">
        <v>0</v>
      </c>
      <c r="E231" s="5" t="s">
        <v>212</v>
      </c>
      <c r="F231" s="5" t="s">
        <v>215</v>
      </c>
    </row>
    <row r="232" spans="1:6" x14ac:dyDescent="0.25">
      <c r="A232" s="5">
        <v>229</v>
      </c>
      <c r="B232" s="5" t="s">
        <v>222</v>
      </c>
      <c r="C232" s="5">
        <v>1886.47</v>
      </c>
      <c r="D232" s="5">
        <v>0</v>
      </c>
      <c r="E232" s="5" t="s">
        <v>212</v>
      </c>
      <c r="F232" s="5" t="s">
        <v>215</v>
      </c>
    </row>
    <row r="233" spans="1:6" x14ac:dyDescent="0.25">
      <c r="A233" s="5">
        <v>230</v>
      </c>
      <c r="B233" s="5" t="s">
        <v>222</v>
      </c>
      <c r="C233" s="5">
        <v>1886.47</v>
      </c>
      <c r="D233" s="5">
        <v>0</v>
      </c>
      <c r="E233" s="5" t="s">
        <v>212</v>
      </c>
      <c r="F233" s="5" t="s">
        <v>215</v>
      </c>
    </row>
    <row r="234" spans="1:6" x14ac:dyDescent="0.25">
      <c r="A234" s="5">
        <v>231</v>
      </c>
      <c r="B234" s="5" t="s">
        <v>222</v>
      </c>
      <c r="C234" s="5">
        <v>885.8</v>
      </c>
      <c r="D234" s="5">
        <v>0</v>
      </c>
      <c r="E234" s="5" t="s">
        <v>212</v>
      </c>
      <c r="F234" s="5" t="s">
        <v>215</v>
      </c>
    </row>
    <row r="235" spans="1:6" x14ac:dyDescent="0.25">
      <c r="A235" s="5">
        <v>232</v>
      </c>
      <c r="B235" s="5" t="s">
        <v>222</v>
      </c>
      <c r="C235" s="5">
        <v>1886.47</v>
      </c>
      <c r="D235" s="5">
        <v>0</v>
      </c>
      <c r="E235" s="5" t="s">
        <v>212</v>
      </c>
      <c r="F235" s="5" t="s">
        <v>215</v>
      </c>
    </row>
    <row r="236" spans="1:6" x14ac:dyDescent="0.25">
      <c r="A236" s="5">
        <v>233</v>
      </c>
      <c r="B236" s="5" t="s">
        <v>222</v>
      </c>
      <c r="C236" s="5">
        <v>1886.47</v>
      </c>
      <c r="D236" s="5">
        <v>0</v>
      </c>
      <c r="E236" s="5" t="s">
        <v>212</v>
      </c>
      <c r="F236" s="5" t="s">
        <v>215</v>
      </c>
    </row>
    <row r="237" spans="1:6" x14ac:dyDescent="0.25">
      <c r="A237" s="5">
        <v>234</v>
      </c>
      <c r="B237" s="5" t="s">
        <v>222</v>
      </c>
      <c r="C237" s="5">
        <v>1886.47</v>
      </c>
      <c r="D237" s="5">
        <v>0</v>
      </c>
      <c r="E237" s="5" t="s">
        <v>212</v>
      </c>
      <c r="F237" s="5" t="s">
        <v>215</v>
      </c>
    </row>
    <row r="238" spans="1:6" x14ac:dyDescent="0.25">
      <c r="A238" s="5">
        <v>235</v>
      </c>
      <c r="B238" s="5" t="s">
        <v>222</v>
      </c>
      <c r="C238" s="5">
        <v>1886.47</v>
      </c>
      <c r="D238" s="5">
        <v>0</v>
      </c>
      <c r="E238" s="5" t="s">
        <v>212</v>
      </c>
      <c r="F238" s="5" t="s">
        <v>215</v>
      </c>
    </row>
    <row r="239" spans="1:6" x14ac:dyDescent="0.25">
      <c r="A239" s="5">
        <v>236</v>
      </c>
      <c r="B239" s="5" t="s">
        <v>222</v>
      </c>
      <c r="C239" s="5">
        <v>1886.47</v>
      </c>
      <c r="D239" s="5">
        <v>0</v>
      </c>
      <c r="E239" s="5" t="s">
        <v>212</v>
      </c>
      <c r="F239" s="5" t="s">
        <v>215</v>
      </c>
    </row>
    <row r="240" spans="1:6" x14ac:dyDescent="0.25">
      <c r="A240" s="5">
        <v>237</v>
      </c>
      <c r="B240" s="5" t="s">
        <v>222</v>
      </c>
      <c r="C240" s="5">
        <v>1886.47</v>
      </c>
      <c r="D240" s="5">
        <v>0</v>
      </c>
      <c r="E240" s="5" t="s">
        <v>212</v>
      </c>
      <c r="F240" s="5" t="s">
        <v>215</v>
      </c>
    </row>
    <row r="241" spans="1:6" x14ac:dyDescent="0.25">
      <c r="A241" s="5">
        <v>238</v>
      </c>
      <c r="B241" s="5" t="s">
        <v>222</v>
      </c>
      <c r="C241" s="5">
        <v>1886.47</v>
      </c>
      <c r="D241" s="5">
        <v>0</v>
      </c>
      <c r="E241" s="5" t="s">
        <v>212</v>
      </c>
      <c r="F241" s="5" t="s">
        <v>215</v>
      </c>
    </row>
    <row r="242" spans="1:6" x14ac:dyDescent="0.25">
      <c r="A242" s="5">
        <v>239</v>
      </c>
      <c r="B242" s="5" t="s">
        <v>222</v>
      </c>
      <c r="C242" s="5">
        <v>1886.47</v>
      </c>
      <c r="D242" s="5">
        <v>0</v>
      </c>
      <c r="E242" s="5" t="s">
        <v>212</v>
      </c>
      <c r="F242" s="5" t="s">
        <v>215</v>
      </c>
    </row>
    <row r="243" spans="1:6" x14ac:dyDescent="0.25">
      <c r="A243" s="5">
        <v>240</v>
      </c>
      <c r="B243" s="5" t="s">
        <v>222</v>
      </c>
      <c r="C243" s="5">
        <v>1886.47</v>
      </c>
      <c r="D243" s="5">
        <v>0</v>
      </c>
      <c r="E243" s="5" t="s">
        <v>212</v>
      </c>
      <c r="F243" s="5" t="s">
        <v>215</v>
      </c>
    </row>
    <row r="244" spans="1:6" x14ac:dyDescent="0.25">
      <c r="A244" s="5">
        <v>241</v>
      </c>
      <c r="B244" s="5" t="s">
        <v>222</v>
      </c>
      <c r="C244" s="5">
        <v>769.46999999999991</v>
      </c>
      <c r="D244" s="5">
        <v>0</v>
      </c>
      <c r="E244" s="5" t="s">
        <v>212</v>
      </c>
      <c r="F244" s="5" t="s">
        <v>215</v>
      </c>
    </row>
    <row r="245" spans="1:6" x14ac:dyDescent="0.25">
      <c r="A245" s="5">
        <v>242</v>
      </c>
      <c r="B245" s="5" t="s">
        <v>222</v>
      </c>
      <c r="C245" s="5">
        <v>885.8</v>
      </c>
      <c r="D245" s="5">
        <v>0</v>
      </c>
      <c r="E245" s="5" t="s">
        <v>212</v>
      </c>
      <c r="F245" s="5" t="s">
        <v>215</v>
      </c>
    </row>
    <row r="246" spans="1:6" x14ac:dyDescent="0.25">
      <c r="A246" s="5">
        <v>243</v>
      </c>
      <c r="B246" s="5" t="s">
        <v>222</v>
      </c>
      <c r="C246" s="5">
        <v>1886.47</v>
      </c>
      <c r="D246" s="5">
        <v>0</v>
      </c>
      <c r="E246" s="5" t="s">
        <v>212</v>
      </c>
      <c r="F246" s="5" t="s">
        <v>215</v>
      </c>
    </row>
    <row r="247" spans="1:6" x14ac:dyDescent="0.25">
      <c r="A247" s="5">
        <v>244</v>
      </c>
      <c r="B247" s="5" t="s">
        <v>222</v>
      </c>
      <c r="C247" s="5">
        <v>885.8</v>
      </c>
      <c r="D247" s="5">
        <v>0</v>
      </c>
      <c r="E247" s="5" t="s">
        <v>212</v>
      </c>
      <c r="F247" s="5" t="s">
        <v>215</v>
      </c>
    </row>
    <row r="248" spans="1:6" x14ac:dyDescent="0.25">
      <c r="A248" s="5">
        <v>245</v>
      </c>
      <c r="B248" s="5" t="s">
        <v>222</v>
      </c>
      <c r="C248" s="5">
        <v>885.8</v>
      </c>
      <c r="D248" s="5">
        <v>0</v>
      </c>
      <c r="E248" s="5" t="s">
        <v>212</v>
      </c>
      <c r="F248" s="5" t="s">
        <v>215</v>
      </c>
    </row>
    <row r="249" spans="1:6" x14ac:dyDescent="0.25">
      <c r="A249" s="5">
        <v>246</v>
      </c>
      <c r="B249" s="5" t="s">
        <v>222</v>
      </c>
      <c r="C249" s="5">
        <v>1886.47</v>
      </c>
      <c r="D249" s="5">
        <v>0</v>
      </c>
      <c r="E249" s="5" t="s">
        <v>212</v>
      </c>
      <c r="F249" s="5" t="s">
        <v>215</v>
      </c>
    </row>
    <row r="250" spans="1:6" x14ac:dyDescent="0.25">
      <c r="A250" s="5">
        <v>247</v>
      </c>
      <c r="B250" s="5" t="s">
        <v>222</v>
      </c>
      <c r="C250" s="5">
        <v>1886.47</v>
      </c>
      <c r="D250" s="5">
        <v>0</v>
      </c>
      <c r="E250" s="5" t="s">
        <v>212</v>
      </c>
      <c r="F250" s="5" t="s">
        <v>215</v>
      </c>
    </row>
    <row r="251" spans="1:6" x14ac:dyDescent="0.25">
      <c r="A251" s="5">
        <v>248</v>
      </c>
      <c r="B251" s="5" t="s">
        <v>222</v>
      </c>
      <c r="C251" s="5">
        <v>1886.47</v>
      </c>
      <c r="D251" s="5">
        <v>0</v>
      </c>
      <c r="E251" s="5" t="s">
        <v>212</v>
      </c>
      <c r="F251" s="5" t="s">
        <v>215</v>
      </c>
    </row>
    <row r="252" spans="1:6" x14ac:dyDescent="0.25">
      <c r="A252" s="5">
        <v>249</v>
      </c>
      <c r="B252" s="5" t="s">
        <v>222</v>
      </c>
      <c r="C252" s="5">
        <v>1886.47</v>
      </c>
      <c r="D252" s="5">
        <v>0</v>
      </c>
      <c r="E252" s="5" t="s">
        <v>212</v>
      </c>
      <c r="F252" s="5" t="s">
        <v>215</v>
      </c>
    </row>
    <row r="253" spans="1:6" x14ac:dyDescent="0.25">
      <c r="A253" s="5">
        <v>250</v>
      </c>
      <c r="B253" s="5" t="s">
        <v>222</v>
      </c>
      <c r="C253" s="5">
        <v>1886.47</v>
      </c>
      <c r="D253" s="5">
        <v>0</v>
      </c>
      <c r="E253" s="5" t="s">
        <v>212</v>
      </c>
      <c r="F253" s="5" t="s">
        <v>215</v>
      </c>
    </row>
    <row r="254" spans="1:6" x14ac:dyDescent="0.25">
      <c r="A254" s="5">
        <v>251</v>
      </c>
      <c r="B254" s="5" t="s">
        <v>222</v>
      </c>
      <c r="C254" s="5">
        <v>1886.47</v>
      </c>
      <c r="D254" s="5">
        <v>0</v>
      </c>
      <c r="E254" s="5" t="s">
        <v>212</v>
      </c>
      <c r="F254" s="5" t="s">
        <v>215</v>
      </c>
    </row>
    <row r="255" spans="1:6" x14ac:dyDescent="0.25">
      <c r="A255" s="5">
        <v>252</v>
      </c>
      <c r="B255" s="5" t="s">
        <v>222</v>
      </c>
      <c r="C255" s="5">
        <v>885.8</v>
      </c>
      <c r="D255" s="5">
        <v>0</v>
      </c>
      <c r="E255" s="5" t="s">
        <v>212</v>
      </c>
      <c r="F255" s="5" t="s">
        <v>215</v>
      </c>
    </row>
    <row r="256" spans="1:6" x14ac:dyDescent="0.25">
      <c r="A256" s="5">
        <v>253</v>
      </c>
      <c r="B256" s="5" t="s">
        <v>222</v>
      </c>
      <c r="C256" s="5">
        <v>1886.47</v>
      </c>
      <c r="D256" s="5">
        <v>0</v>
      </c>
      <c r="E256" s="5" t="s">
        <v>212</v>
      </c>
      <c r="F256" s="5" t="s">
        <v>215</v>
      </c>
    </row>
    <row r="257" spans="1:6" x14ac:dyDescent="0.25">
      <c r="A257" s="5">
        <v>254</v>
      </c>
      <c r="B257" s="5" t="s">
        <v>222</v>
      </c>
      <c r="C257" s="5">
        <v>1886.47</v>
      </c>
      <c r="D257" s="5">
        <v>0</v>
      </c>
      <c r="E257" s="5" t="s">
        <v>212</v>
      </c>
      <c r="F257" s="5" t="s">
        <v>215</v>
      </c>
    </row>
    <row r="258" spans="1:6" x14ac:dyDescent="0.25">
      <c r="A258" s="5">
        <v>255</v>
      </c>
      <c r="B258" s="5" t="s">
        <v>222</v>
      </c>
      <c r="C258" s="5">
        <v>986.46999999999991</v>
      </c>
      <c r="D258" s="5">
        <v>0</v>
      </c>
      <c r="E258" s="5" t="s">
        <v>212</v>
      </c>
      <c r="F258" s="5" t="s">
        <v>215</v>
      </c>
    </row>
    <row r="259" spans="1:6" x14ac:dyDescent="0.25">
      <c r="A259" s="5">
        <v>256</v>
      </c>
      <c r="B259" s="5" t="s">
        <v>222</v>
      </c>
      <c r="C259" s="5">
        <v>1158.8</v>
      </c>
      <c r="D259" s="5">
        <v>0</v>
      </c>
      <c r="E259" s="5" t="s">
        <v>212</v>
      </c>
      <c r="F259" s="5" t="s">
        <v>215</v>
      </c>
    </row>
    <row r="260" spans="1:6" x14ac:dyDescent="0.25">
      <c r="A260" s="5">
        <v>257</v>
      </c>
      <c r="B260" s="5" t="s">
        <v>222</v>
      </c>
      <c r="C260" s="5">
        <v>1158.8</v>
      </c>
      <c r="D260" s="5">
        <v>0</v>
      </c>
      <c r="E260" s="5" t="s">
        <v>212</v>
      </c>
      <c r="F260" s="5" t="s">
        <v>215</v>
      </c>
    </row>
    <row r="261" spans="1:6" x14ac:dyDescent="0.25">
      <c r="A261" s="5">
        <v>258</v>
      </c>
      <c r="B261" s="5" t="s">
        <v>222</v>
      </c>
      <c r="C261" s="5">
        <v>1037.07</v>
      </c>
      <c r="D261" s="5">
        <v>0</v>
      </c>
      <c r="E261" s="5" t="s">
        <v>212</v>
      </c>
      <c r="F261" s="5" t="s">
        <v>215</v>
      </c>
    </row>
    <row r="262" spans="1:6" x14ac:dyDescent="0.25">
      <c r="A262" s="5">
        <v>259</v>
      </c>
      <c r="B262" s="5" t="s">
        <v>222</v>
      </c>
      <c r="C262" s="5">
        <v>1037.07</v>
      </c>
      <c r="D262" s="5">
        <v>0</v>
      </c>
      <c r="E262" s="5" t="s">
        <v>212</v>
      </c>
      <c r="F262" s="5" t="s">
        <v>215</v>
      </c>
    </row>
    <row r="263" spans="1:6" x14ac:dyDescent="0.25">
      <c r="A263" s="5">
        <v>260</v>
      </c>
      <c r="B263" s="5" t="s">
        <v>222</v>
      </c>
      <c r="C263" s="5">
        <v>1252.47</v>
      </c>
      <c r="D263" s="5">
        <v>0</v>
      </c>
      <c r="E263" s="5" t="s">
        <v>212</v>
      </c>
      <c r="F263" s="5" t="s">
        <v>215</v>
      </c>
    </row>
    <row r="264" spans="1:6" x14ac:dyDescent="0.25">
      <c r="A264" s="5">
        <v>261</v>
      </c>
      <c r="B264" s="5" t="s">
        <v>222</v>
      </c>
      <c r="C264" s="5">
        <v>1252.47</v>
      </c>
      <c r="D264" s="5">
        <v>0</v>
      </c>
      <c r="E264" s="5" t="s">
        <v>212</v>
      </c>
      <c r="F264" s="5" t="s">
        <v>215</v>
      </c>
    </row>
    <row r="265" spans="1:6" x14ac:dyDescent="0.25">
      <c r="A265" s="5">
        <v>262</v>
      </c>
      <c r="B265" s="5" t="s">
        <v>222</v>
      </c>
      <c r="C265" s="5">
        <v>1252.47</v>
      </c>
      <c r="D265" s="5">
        <v>0</v>
      </c>
      <c r="E265" s="5" t="s">
        <v>212</v>
      </c>
      <c r="F265" s="5" t="s">
        <v>215</v>
      </c>
    </row>
    <row r="266" spans="1:6" x14ac:dyDescent="0.25">
      <c r="A266" s="5">
        <v>263</v>
      </c>
      <c r="B266" s="5" t="s">
        <v>222</v>
      </c>
      <c r="C266" s="5">
        <v>1252.47</v>
      </c>
      <c r="D266" s="5">
        <v>0</v>
      </c>
      <c r="E266" s="5" t="s">
        <v>212</v>
      </c>
      <c r="F266" s="5" t="s">
        <v>215</v>
      </c>
    </row>
    <row r="267" spans="1:6" x14ac:dyDescent="0.25">
      <c r="A267" s="5">
        <v>264</v>
      </c>
      <c r="B267" s="5" t="s">
        <v>222</v>
      </c>
      <c r="C267" s="5">
        <v>352.47</v>
      </c>
      <c r="D267" s="5">
        <v>0</v>
      </c>
      <c r="E267" s="5" t="s">
        <v>212</v>
      </c>
      <c r="F267" s="5" t="s">
        <v>215</v>
      </c>
    </row>
    <row r="268" spans="1:6" x14ac:dyDescent="0.25">
      <c r="A268" s="5">
        <v>265</v>
      </c>
      <c r="B268" s="5" t="s">
        <v>222</v>
      </c>
      <c r="C268" s="5">
        <v>1252.47</v>
      </c>
      <c r="D268" s="5">
        <v>0</v>
      </c>
      <c r="E268" s="5" t="s">
        <v>212</v>
      </c>
      <c r="F268" s="5" t="s">
        <v>215</v>
      </c>
    </row>
    <row r="269" spans="1:6" x14ac:dyDescent="0.25">
      <c r="A269" s="5">
        <v>266</v>
      </c>
      <c r="B269" s="5" t="s">
        <v>222</v>
      </c>
      <c r="C269" s="5">
        <v>2561.9700000000003</v>
      </c>
      <c r="D269" s="5">
        <v>0</v>
      </c>
      <c r="E269" s="5" t="s">
        <v>212</v>
      </c>
      <c r="F269" s="5" t="s">
        <v>215</v>
      </c>
    </row>
    <row r="270" spans="1:6" x14ac:dyDescent="0.25">
      <c r="A270" s="5">
        <v>267</v>
      </c>
      <c r="B270" s="5" t="s">
        <v>222</v>
      </c>
      <c r="C270" s="5">
        <v>1252.47</v>
      </c>
      <c r="D270" s="5">
        <v>0</v>
      </c>
      <c r="E270" s="5" t="s">
        <v>212</v>
      </c>
      <c r="F270" s="5" t="s">
        <v>215</v>
      </c>
    </row>
    <row r="271" spans="1:6" x14ac:dyDescent="0.25">
      <c r="A271" s="5">
        <v>268</v>
      </c>
      <c r="B271" s="5" t="s">
        <v>222</v>
      </c>
      <c r="C271" s="5">
        <v>1252.47</v>
      </c>
      <c r="D271" s="5">
        <v>0</v>
      </c>
      <c r="E271" s="5" t="s">
        <v>212</v>
      </c>
      <c r="F271" s="5" t="s">
        <v>215</v>
      </c>
    </row>
    <row r="272" spans="1:6" x14ac:dyDescent="0.25">
      <c r="A272" s="5">
        <v>269</v>
      </c>
      <c r="B272" s="5" t="s">
        <v>222</v>
      </c>
      <c r="C272" s="5">
        <v>1252.47</v>
      </c>
      <c r="D272" s="5">
        <v>0</v>
      </c>
      <c r="E272" s="5" t="s">
        <v>212</v>
      </c>
      <c r="F272" s="5" t="s">
        <v>215</v>
      </c>
    </row>
    <row r="273" spans="1:6" x14ac:dyDescent="0.25">
      <c r="A273" s="5">
        <v>270</v>
      </c>
      <c r="B273" s="5" t="s">
        <v>222</v>
      </c>
      <c r="C273" s="5">
        <v>1252.47</v>
      </c>
      <c r="D273" s="5">
        <v>0</v>
      </c>
      <c r="E273" s="5" t="s">
        <v>212</v>
      </c>
      <c r="F273" s="5" t="s">
        <v>215</v>
      </c>
    </row>
    <row r="274" spans="1:6" x14ac:dyDescent="0.25">
      <c r="A274" s="5">
        <v>271</v>
      </c>
      <c r="B274" s="5" t="s">
        <v>222</v>
      </c>
      <c r="C274" s="5">
        <v>1252.47</v>
      </c>
      <c r="D274" s="5">
        <v>0</v>
      </c>
      <c r="E274" s="5" t="s">
        <v>212</v>
      </c>
      <c r="F274" s="5" t="s">
        <v>215</v>
      </c>
    </row>
    <row r="275" spans="1:6" x14ac:dyDescent="0.25">
      <c r="A275" s="5">
        <v>272</v>
      </c>
      <c r="B275" s="5" t="s">
        <v>222</v>
      </c>
      <c r="C275" s="5">
        <v>352.47</v>
      </c>
      <c r="D275" s="5">
        <v>0</v>
      </c>
      <c r="E275" s="5" t="s">
        <v>212</v>
      </c>
      <c r="F275" s="5" t="s">
        <v>215</v>
      </c>
    </row>
    <row r="276" spans="1:6" x14ac:dyDescent="0.25">
      <c r="A276" s="5">
        <v>273</v>
      </c>
      <c r="B276" s="5" t="s">
        <v>222</v>
      </c>
      <c r="C276" s="5">
        <v>220</v>
      </c>
      <c r="D276" s="5">
        <v>0</v>
      </c>
      <c r="E276" s="5" t="s">
        <v>212</v>
      </c>
      <c r="F276" s="5" t="s">
        <v>215</v>
      </c>
    </row>
    <row r="277" spans="1:6" x14ac:dyDescent="0.25">
      <c r="A277" s="5">
        <v>274</v>
      </c>
      <c r="B277" s="5" t="s">
        <v>222</v>
      </c>
      <c r="C277" s="5">
        <v>251.8</v>
      </c>
      <c r="D277" s="5">
        <v>0</v>
      </c>
      <c r="E277" s="5" t="s">
        <v>212</v>
      </c>
      <c r="F277" s="5" t="s">
        <v>215</v>
      </c>
    </row>
    <row r="278" spans="1:6" x14ac:dyDescent="0.25">
      <c r="A278" s="5">
        <v>275</v>
      </c>
      <c r="B278" s="5" t="s">
        <v>222</v>
      </c>
      <c r="C278" s="5">
        <v>1252.47</v>
      </c>
      <c r="D278" s="5">
        <v>0</v>
      </c>
      <c r="E278" s="5" t="s">
        <v>212</v>
      </c>
      <c r="F278" s="5" t="s">
        <v>215</v>
      </c>
    </row>
    <row r="279" spans="1:6" x14ac:dyDescent="0.25">
      <c r="A279" s="5">
        <v>276</v>
      </c>
      <c r="B279" s="5" t="s">
        <v>222</v>
      </c>
      <c r="C279" s="5">
        <v>1252.47</v>
      </c>
      <c r="D279" s="5">
        <v>0</v>
      </c>
      <c r="E279" s="5" t="s">
        <v>212</v>
      </c>
      <c r="F279" s="5" t="s">
        <v>215</v>
      </c>
    </row>
    <row r="280" spans="1:6" x14ac:dyDescent="0.25">
      <c r="A280" s="5">
        <v>277</v>
      </c>
      <c r="B280" s="5" t="s">
        <v>222</v>
      </c>
      <c r="C280" s="5">
        <v>1252.47</v>
      </c>
      <c r="D280" s="5">
        <v>0</v>
      </c>
      <c r="E280" s="5" t="s">
        <v>212</v>
      </c>
      <c r="F280" s="5" t="s">
        <v>215</v>
      </c>
    </row>
    <row r="281" spans="1:6" x14ac:dyDescent="0.25">
      <c r="A281" s="5">
        <v>278</v>
      </c>
      <c r="B281" s="5" t="s">
        <v>222</v>
      </c>
      <c r="C281" s="5">
        <v>352.47</v>
      </c>
      <c r="D281" s="5">
        <v>0</v>
      </c>
      <c r="E281" s="5" t="s">
        <v>212</v>
      </c>
      <c r="F281" s="5" t="s">
        <v>215</v>
      </c>
    </row>
    <row r="282" spans="1:6" x14ac:dyDescent="0.25">
      <c r="A282" s="5">
        <v>279</v>
      </c>
      <c r="B282" s="5" t="s">
        <v>222</v>
      </c>
      <c r="C282" s="5">
        <v>1252.47</v>
      </c>
      <c r="D282" s="5">
        <v>0</v>
      </c>
      <c r="E282" s="5" t="s">
        <v>212</v>
      </c>
      <c r="F282" s="5" t="s">
        <v>215</v>
      </c>
    </row>
    <row r="283" spans="1:6" x14ac:dyDescent="0.25">
      <c r="A283" s="5">
        <v>280</v>
      </c>
      <c r="B283" s="5" t="s">
        <v>222</v>
      </c>
      <c r="C283" s="5">
        <v>220</v>
      </c>
      <c r="D283" s="5">
        <v>0</v>
      </c>
      <c r="E283" s="5" t="s">
        <v>212</v>
      </c>
      <c r="F283" s="5" t="s">
        <v>215</v>
      </c>
    </row>
    <row r="284" spans="1:6" x14ac:dyDescent="0.25">
      <c r="A284" s="5">
        <v>281</v>
      </c>
      <c r="B284" s="5" t="s">
        <v>222</v>
      </c>
      <c r="C284" s="5">
        <v>524.79999999999995</v>
      </c>
      <c r="D284" s="5">
        <v>0</v>
      </c>
      <c r="E284" s="5" t="s">
        <v>212</v>
      </c>
      <c r="F284" s="5" t="s">
        <v>215</v>
      </c>
    </row>
    <row r="285" spans="1:6" x14ac:dyDescent="0.25">
      <c r="A285" s="5">
        <v>282</v>
      </c>
      <c r="B285" s="5" t="s">
        <v>222</v>
      </c>
      <c r="C285" s="5">
        <v>524.79999999999995</v>
      </c>
      <c r="D285" s="5">
        <v>0</v>
      </c>
      <c r="E285" s="5" t="s">
        <v>212</v>
      </c>
      <c r="F285" s="5" t="s">
        <v>215</v>
      </c>
    </row>
    <row r="286" spans="1:6" x14ac:dyDescent="0.25">
      <c r="A286" s="5">
        <v>283</v>
      </c>
      <c r="B286" s="5" t="s">
        <v>222</v>
      </c>
      <c r="C286" s="5">
        <v>524.79999999999995</v>
      </c>
      <c r="D286" s="5">
        <v>0</v>
      </c>
      <c r="E286" s="5" t="s">
        <v>212</v>
      </c>
      <c r="F286" s="5" t="s">
        <v>215</v>
      </c>
    </row>
    <row r="287" spans="1:6" x14ac:dyDescent="0.25">
      <c r="A287" s="5">
        <v>284</v>
      </c>
      <c r="B287" s="5" t="s">
        <v>222</v>
      </c>
      <c r="C287" s="5">
        <v>524.79999999999995</v>
      </c>
      <c r="D287" s="5">
        <v>0</v>
      </c>
      <c r="E287" s="5" t="s">
        <v>212</v>
      </c>
      <c r="F287" s="5" t="s">
        <v>215</v>
      </c>
    </row>
    <row r="288" spans="1:6" x14ac:dyDescent="0.25">
      <c r="A288" s="5">
        <v>285</v>
      </c>
      <c r="B288" s="5" t="s">
        <v>222</v>
      </c>
      <c r="C288" s="5">
        <v>487.6</v>
      </c>
      <c r="D288" s="5">
        <v>0</v>
      </c>
      <c r="E288" s="5" t="s">
        <v>212</v>
      </c>
      <c r="F288" s="5" t="s">
        <v>215</v>
      </c>
    </row>
    <row r="289" spans="1:6" x14ac:dyDescent="0.25">
      <c r="A289" s="5">
        <v>286</v>
      </c>
      <c r="B289" s="5" t="s">
        <v>222</v>
      </c>
      <c r="C289" s="5">
        <v>113.97</v>
      </c>
      <c r="D289" s="5">
        <v>0</v>
      </c>
      <c r="E289" s="5" t="s">
        <v>212</v>
      </c>
      <c r="F289" s="5" t="s">
        <v>215</v>
      </c>
    </row>
    <row r="290" spans="1:6" x14ac:dyDescent="0.25">
      <c r="A290" s="5">
        <v>287</v>
      </c>
      <c r="B290" s="5" t="s">
        <v>222</v>
      </c>
      <c r="C290" s="5">
        <v>1013.9699999999999</v>
      </c>
      <c r="D290" s="5">
        <v>0</v>
      </c>
      <c r="E290" s="5" t="s">
        <v>212</v>
      </c>
      <c r="F290" s="5" t="s">
        <v>215</v>
      </c>
    </row>
    <row r="291" spans="1:6" x14ac:dyDescent="0.25">
      <c r="A291" s="5">
        <v>288</v>
      </c>
      <c r="B291" s="5" t="s">
        <v>222</v>
      </c>
      <c r="C291" s="5">
        <v>1013.9699999999999</v>
      </c>
      <c r="D291" s="5">
        <v>0</v>
      </c>
      <c r="E291" s="5" t="s">
        <v>212</v>
      </c>
      <c r="F291" s="5" t="s">
        <v>215</v>
      </c>
    </row>
    <row r="292" spans="1:6" x14ac:dyDescent="0.25">
      <c r="A292" s="5">
        <v>289</v>
      </c>
      <c r="B292" s="5" t="s">
        <v>222</v>
      </c>
      <c r="C292" s="5">
        <v>1013.9699999999999</v>
      </c>
      <c r="D292" s="5">
        <v>0</v>
      </c>
      <c r="E292" s="5" t="s">
        <v>212</v>
      </c>
      <c r="F292" s="5" t="s">
        <v>215</v>
      </c>
    </row>
    <row r="293" spans="1:6" x14ac:dyDescent="0.25">
      <c r="A293" s="5">
        <v>290</v>
      </c>
      <c r="B293" s="5" t="s">
        <v>222</v>
      </c>
      <c r="C293" s="5">
        <v>1668.72</v>
      </c>
      <c r="D293" s="5">
        <v>0</v>
      </c>
      <c r="E293" s="5" t="s">
        <v>212</v>
      </c>
      <c r="F293" s="5" t="s">
        <v>215</v>
      </c>
    </row>
    <row r="294" spans="1:6" x14ac:dyDescent="0.25">
      <c r="A294" s="5">
        <v>291</v>
      </c>
      <c r="B294" s="5" t="s">
        <v>222</v>
      </c>
      <c r="C294" s="5">
        <v>113.97</v>
      </c>
      <c r="D294" s="5">
        <v>0</v>
      </c>
      <c r="E294" s="5" t="s">
        <v>212</v>
      </c>
      <c r="F294" s="5" t="s">
        <v>215</v>
      </c>
    </row>
    <row r="295" spans="1:6" x14ac:dyDescent="0.25">
      <c r="A295" s="5">
        <v>292</v>
      </c>
      <c r="B295" s="5" t="s">
        <v>222</v>
      </c>
      <c r="C295" s="5">
        <v>1013.9699999999999</v>
      </c>
      <c r="D295" s="5">
        <v>0</v>
      </c>
      <c r="E295" s="5" t="s">
        <v>212</v>
      </c>
      <c r="F295" s="5" t="s">
        <v>215</v>
      </c>
    </row>
    <row r="296" spans="1:6" x14ac:dyDescent="0.25">
      <c r="A296" s="5">
        <v>293</v>
      </c>
      <c r="B296" s="5" t="s">
        <v>222</v>
      </c>
      <c r="C296" s="5">
        <v>1668.72</v>
      </c>
      <c r="D296" s="5">
        <v>0</v>
      </c>
      <c r="E296" s="5" t="s">
        <v>212</v>
      </c>
      <c r="F296" s="5" t="s">
        <v>215</v>
      </c>
    </row>
    <row r="297" spans="1:6" x14ac:dyDescent="0.25">
      <c r="A297" s="5">
        <v>294</v>
      </c>
      <c r="B297" s="5" t="s">
        <v>222</v>
      </c>
      <c r="C297" s="5">
        <v>13.3</v>
      </c>
      <c r="D297" s="5">
        <v>0</v>
      </c>
      <c r="E297" s="5" t="s">
        <v>212</v>
      </c>
      <c r="F297" s="5" t="s">
        <v>215</v>
      </c>
    </row>
    <row r="298" spans="1:6" x14ac:dyDescent="0.25">
      <c r="A298" s="5">
        <v>295</v>
      </c>
      <c r="B298" s="5" t="s">
        <v>222</v>
      </c>
      <c r="C298" s="5">
        <v>13.3</v>
      </c>
      <c r="D298" s="5">
        <v>0</v>
      </c>
      <c r="E298" s="5" t="s">
        <v>212</v>
      </c>
      <c r="F298" s="5" t="s">
        <v>215</v>
      </c>
    </row>
    <row r="299" spans="1:6" x14ac:dyDescent="0.25">
      <c r="A299" s="5">
        <v>296</v>
      </c>
      <c r="B299" s="5" t="s">
        <v>222</v>
      </c>
      <c r="C299" s="5">
        <v>13.3</v>
      </c>
      <c r="D299" s="5">
        <v>0</v>
      </c>
      <c r="E299" s="5" t="s">
        <v>212</v>
      </c>
      <c r="F299" s="5" t="s">
        <v>215</v>
      </c>
    </row>
    <row r="300" spans="1:6" x14ac:dyDescent="0.25">
      <c r="A300" s="5">
        <v>297</v>
      </c>
      <c r="B300" s="5" t="s">
        <v>222</v>
      </c>
      <c r="C300" s="5">
        <v>1013.9699999999999</v>
      </c>
      <c r="D300" s="5">
        <v>0</v>
      </c>
      <c r="E300" s="5" t="s">
        <v>212</v>
      </c>
      <c r="F300" s="5" t="s">
        <v>215</v>
      </c>
    </row>
    <row r="301" spans="1:6" x14ac:dyDescent="0.25">
      <c r="A301" s="5">
        <v>298</v>
      </c>
      <c r="B301" s="5" t="s">
        <v>222</v>
      </c>
      <c r="C301" s="5">
        <v>113.97</v>
      </c>
      <c r="D301" s="5">
        <v>0</v>
      </c>
      <c r="E301" s="5" t="s">
        <v>212</v>
      </c>
      <c r="F301" s="5" t="s">
        <v>215</v>
      </c>
    </row>
    <row r="302" spans="1:6" x14ac:dyDescent="0.25">
      <c r="A302" s="5">
        <v>299</v>
      </c>
      <c r="B302" s="5" t="s">
        <v>222</v>
      </c>
      <c r="C302" s="5">
        <v>1668.72</v>
      </c>
      <c r="D302" s="5">
        <v>0</v>
      </c>
      <c r="E302" s="5" t="s">
        <v>212</v>
      </c>
      <c r="F302" s="5" t="s">
        <v>215</v>
      </c>
    </row>
    <row r="303" spans="1:6" x14ac:dyDescent="0.25">
      <c r="A303" s="5">
        <v>300</v>
      </c>
      <c r="B303" s="5" t="s">
        <v>222</v>
      </c>
      <c r="C303" s="5">
        <v>13.3</v>
      </c>
      <c r="D303" s="5">
        <v>0</v>
      </c>
      <c r="E303" s="5" t="s">
        <v>212</v>
      </c>
      <c r="F303" s="5" t="s">
        <v>215</v>
      </c>
    </row>
    <row r="304" spans="1:6" x14ac:dyDescent="0.25">
      <c r="A304" s="5">
        <v>301</v>
      </c>
      <c r="B304" s="5" t="s">
        <v>222</v>
      </c>
      <c r="C304" s="5">
        <v>280.90000000000003</v>
      </c>
      <c r="D304" s="5">
        <v>0</v>
      </c>
      <c r="E304" s="5" t="s">
        <v>212</v>
      </c>
      <c r="F304" s="5" t="s">
        <v>215</v>
      </c>
    </row>
    <row r="305" spans="1:6" x14ac:dyDescent="0.25">
      <c r="A305" s="5">
        <v>302</v>
      </c>
      <c r="B305" s="5" t="s">
        <v>222</v>
      </c>
      <c r="C305" s="5">
        <v>286.3</v>
      </c>
      <c r="D305" s="5">
        <v>0</v>
      </c>
      <c r="E305" s="5" t="s">
        <v>212</v>
      </c>
      <c r="F305" s="5" t="s">
        <v>215</v>
      </c>
    </row>
    <row r="306" spans="1:6" x14ac:dyDescent="0.25">
      <c r="A306" s="5">
        <v>303</v>
      </c>
      <c r="B306" s="5" t="s">
        <v>222</v>
      </c>
      <c r="C306" s="5">
        <v>13.3</v>
      </c>
      <c r="D306" s="5">
        <v>0</v>
      </c>
      <c r="E306" s="5" t="s">
        <v>212</v>
      </c>
      <c r="F306" s="5" t="s">
        <v>215</v>
      </c>
    </row>
    <row r="307" spans="1:6" x14ac:dyDescent="0.25">
      <c r="A307" s="5">
        <v>304</v>
      </c>
      <c r="B307" s="5" t="s">
        <v>222</v>
      </c>
      <c r="C307" s="5">
        <v>13.3</v>
      </c>
      <c r="D307" s="5">
        <v>0</v>
      </c>
      <c r="E307" s="5" t="s">
        <v>212</v>
      </c>
      <c r="F307" s="5" t="s">
        <v>215</v>
      </c>
    </row>
    <row r="308" spans="1:6" x14ac:dyDescent="0.25">
      <c r="A308" s="5">
        <v>305</v>
      </c>
      <c r="B308" s="5" t="s">
        <v>222</v>
      </c>
      <c r="C308" s="5">
        <v>13.3</v>
      </c>
      <c r="D308" s="5">
        <v>0</v>
      </c>
      <c r="E308" s="5" t="s">
        <v>212</v>
      </c>
      <c r="F308" s="5" t="s">
        <v>215</v>
      </c>
    </row>
    <row r="309" spans="1:6" x14ac:dyDescent="0.25">
      <c r="A309" s="5">
        <v>306</v>
      </c>
      <c r="B309" s="5" t="s">
        <v>222</v>
      </c>
      <c r="C309" s="5">
        <v>13.3</v>
      </c>
      <c r="D309" s="5">
        <v>0</v>
      </c>
      <c r="E309" s="5" t="s">
        <v>212</v>
      </c>
      <c r="F309" s="5" t="s">
        <v>215</v>
      </c>
    </row>
    <row r="310" spans="1:6" x14ac:dyDescent="0.25">
      <c r="A310" s="5">
        <v>307</v>
      </c>
      <c r="B310" s="5" t="s">
        <v>222</v>
      </c>
      <c r="C310" s="5">
        <v>13.3</v>
      </c>
      <c r="D310" s="5">
        <v>0</v>
      </c>
      <c r="E310" s="5" t="s">
        <v>212</v>
      </c>
      <c r="F310" s="5" t="s">
        <v>215</v>
      </c>
    </row>
    <row r="311" spans="1:6" x14ac:dyDescent="0.25">
      <c r="A311" s="5">
        <v>308</v>
      </c>
      <c r="B311" s="5" t="s">
        <v>222</v>
      </c>
      <c r="C311" s="5">
        <v>13.3</v>
      </c>
      <c r="D311" s="5">
        <v>0</v>
      </c>
      <c r="E311" s="5" t="s">
        <v>212</v>
      </c>
      <c r="F311" s="5" t="s">
        <v>215</v>
      </c>
    </row>
    <row r="312" spans="1:6" x14ac:dyDescent="0.25">
      <c r="A312" s="5">
        <v>309</v>
      </c>
      <c r="B312" s="5" t="s">
        <v>222</v>
      </c>
      <c r="C312" s="5">
        <v>13.3</v>
      </c>
      <c r="D312" s="5">
        <v>0</v>
      </c>
      <c r="E312" s="5" t="s">
        <v>212</v>
      </c>
      <c r="F312" s="5" t="s">
        <v>215</v>
      </c>
    </row>
    <row r="313" spans="1:6" x14ac:dyDescent="0.25">
      <c r="A313" s="5">
        <v>310</v>
      </c>
      <c r="B313" s="5" t="s">
        <v>222</v>
      </c>
      <c r="C313" s="5">
        <v>13.3</v>
      </c>
      <c r="D313" s="5">
        <v>0</v>
      </c>
      <c r="E313" s="5" t="s">
        <v>212</v>
      </c>
      <c r="F313" s="5" t="s">
        <v>215</v>
      </c>
    </row>
    <row r="314" spans="1:6" x14ac:dyDescent="0.25">
      <c r="A314" s="5">
        <v>311</v>
      </c>
      <c r="B314" s="5" t="s">
        <v>222</v>
      </c>
      <c r="C314" s="5">
        <v>1013.9699999999999</v>
      </c>
      <c r="D314" s="5">
        <v>0</v>
      </c>
      <c r="E314" s="5" t="s">
        <v>212</v>
      </c>
      <c r="F314" s="5" t="s">
        <v>215</v>
      </c>
    </row>
    <row r="315" spans="1:6" x14ac:dyDescent="0.25">
      <c r="A315" s="5">
        <v>312</v>
      </c>
      <c r="B315" s="5" t="s">
        <v>222</v>
      </c>
      <c r="C315" s="5">
        <v>113.97</v>
      </c>
      <c r="D315" s="5">
        <v>0</v>
      </c>
      <c r="E315" s="5" t="s">
        <v>212</v>
      </c>
      <c r="F315" s="5" t="s">
        <v>215</v>
      </c>
    </row>
    <row r="316" spans="1:6" x14ac:dyDescent="0.25">
      <c r="A316" s="5">
        <v>313</v>
      </c>
      <c r="B316" s="5" t="s">
        <v>222</v>
      </c>
      <c r="C316" s="5">
        <v>113.97</v>
      </c>
      <c r="D316" s="5">
        <v>0</v>
      </c>
      <c r="E316" s="5" t="s">
        <v>212</v>
      </c>
      <c r="F316" s="5" t="s">
        <v>215</v>
      </c>
    </row>
    <row r="317" spans="1:6" x14ac:dyDescent="0.25">
      <c r="A317" s="5">
        <v>314</v>
      </c>
      <c r="B317" s="5" t="s">
        <v>222</v>
      </c>
      <c r="C317" s="5">
        <v>13.3</v>
      </c>
      <c r="D317" s="5">
        <v>0</v>
      </c>
      <c r="E317" s="5" t="s">
        <v>212</v>
      </c>
      <c r="F317" s="5" t="s">
        <v>215</v>
      </c>
    </row>
    <row r="318" spans="1:6" x14ac:dyDescent="0.25">
      <c r="A318" s="5">
        <v>315</v>
      </c>
      <c r="B318" s="5" t="s">
        <v>222</v>
      </c>
      <c r="C318" s="5">
        <v>113.97</v>
      </c>
      <c r="D318" s="5">
        <v>0</v>
      </c>
      <c r="E318" s="5" t="s">
        <v>212</v>
      </c>
      <c r="F318" s="5" t="s">
        <v>215</v>
      </c>
    </row>
    <row r="319" spans="1:6" x14ac:dyDescent="0.25">
      <c r="A319" s="5">
        <v>316</v>
      </c>
      <c r="B319" s="5" t="s">
        <v>222</v>
      </c>
      <c r="C319" s="5">
        <v>113.97</v>
      </c>
      <c r="D319" s="5">
        <v>0</v>
      </c>
      <c r="E319" s="5" t="s">
        <v>212</v>
      </c>
      <c r="F319" s="5" t="s">
        <v>215</v>
      </c>
    </row>
    <row r="320" spans="1:6" x14ac:dyDescent="0.25">
      <c r="A320" s="5">
        <v>317</v>
      </c>
      <c r="B320" s="5" t="s">
        <v>222</v>
      </c>
      <c r="C320" s="5">
        <v>1013.9699999999999</v>
      </c>
      <c r="D320" s="5">
        <v>0</v>
      </c>
      <c r="E320" s="5" t="s">
        <v>212</v>
      </c>
      <c r="F320" s="5" t="s">
        <v>215</v>
      </c>
    </row>
    <row r="321" spans="1:6" x14ac:dyDescent="0.25">
      <c r="A321" s="5">
        <v>318</v>
      </c>
      <c r="B321" s="5" t="s">
        <v>222</v>
      </c>
      <c r="C321" s="5">
        <v>13.3</v>
      </c>
      <c r="D321" s="5">
        <v>0</v>
      </c>
      <c r="E321" s="5" t="s">
        <v>212</v>
      </c>
      <c r="F321" s="5" t="s">
        <v>215</v>
      </c>
    </row>
    <row r="322" spans="1:6" x14ac:dyDescent="0.25">
      <c r="A322" s="5">
        <v>319</v>
      </c>
      <c r="B322" s="5" t="s">
        <v>222</v>
      </c>
      <c r="C322" s="5">
        <v>13.3</v>
      </c>
      <c r="D322" s="5">
        <v>0</v>
      </c>
      <c r="E322" s="5" t="s">
        <v>212</v>
      </c>
      <c r="F322" s="5" t="s">
        <v>215</v>
      </c>
    </row>
    <row r="323" spans="1:6" x14ac:dyDescent="0.25">
      <c r="A323" s="5">
        <v>320</v>
      </c>
      <c r="B323" s="5" t="s">
        <v>222</v>
      </c>
      <c r="C323" s="5">
        <v>13.3</v>
      </c>
      <c r="D323" s="5">
        <v>0</v>
      </c>
      <c r="E323" s="5" t="s">
        <v>212</v>
      </c>
      <c r="F323" s="5" t="s">
        <v>215</v>
      </c>
    </row>
    <row r="324" spans="1:6" x14ac:dyDescent="0.25">
      <c r="A324" s="5">
        <v>321</v>
      </c>
      <c r="B324" s="5" t="s">
        <v>222</v>
      </c>
      <c r="C324" s="5">
        <v>1013.9699999999999</v>
      </c>
      <c r="D324" s="5">
        <v>0</v>
      </c>
      <c r="E324" s="5" t="s">
        <v>212</v>
      </c>
      <c r="F324" s="5" t="s">
        <v>215</v>
      </c>
    </row>
    <row r="325" spans="1:6" x14ac:dyDescent="0.25">
      <c r="A325" s="5">
        <v>322</v>
      </c>
      <c r="B325" s="5" t="s">
        <v>222</v>
      </c>
      <c r="C325" s="5">
        <v>1013.9699999999999</v>
      </c>
      <c r="D325" s="5">
        <v>0</v>
      </c>
      <c r="E325" s="5" t="s">
        <v>212</v>
      </c>
      <c r="F325" s="5" t="s">
        <v>215</v>
      </c>
    </row>
    <row r="326" spans="1:6" x14ac:dyDescent="0.25">
      <c r="A326" s="5">
        <v>323</v>
      </c>
      <c r="B326" s="5" t="s">
        <v>222</v>
      </c>
      <c r="C326" s="5">
        <v>113.97</v>
      </c>
      <c r="D326" s="5">
        <v>0</v>
      </c>
      <c r="E326" s="5" t="s">
        <v>212</v>
      </c>
      <c r="F326" s="5" t="s">
        <v>215</v>
      </c>
    </row>
    <row r="327" spans="1:6" x14ac:dyDescent="0.25">
      <c r="A327" s="5">
        <v>324</v>
      </c>
      <c r="B327" s="5" t="s">
        <v>222</v>
      </c>
      <c r="C327" s="5">
        <v>286.3</v>
      </c>
      <c r="D327" s="5">
        <v>0</v>
      </c>
      <c r="E327" s="5" t="s">
        <v>212</v>
      </c>
      <c r="F327" s="5" t="s">
        <v>215</v>
      </c>
    </row>
    <row r="328" spans="1:6" x14ac:dyDescent="0.25">
      <c r="A328" s="5">
        <v>325</v>
      </c>
      <c r="B328" s="5" t="s">
        <v>222</v>
      </c>
      <c r="C328" s="5">
        <v>286.3</v>
      </c>
      <c r="D328" s="5">
        <v>0</v>
      </c>
      <c r="E328" s="5" t="s">
        <v>212</v>
      </c>
      <c r="F328" s="5" t="s">
        <v>215</v>
      </c>
    </row>
    <row r="329" spans="1:6" x14ac:dyDescent="0.25">
      <c r="A329" s="5">
        <v>326</v>
      </c>
      <c r="B329" s="5" t="s">
        <v>222</v>
      </c>
      <c r="C329" s="5">
        <v>286.3</v>
      </c>
      <c r="D329" s="5">
        <v>0</v>
      </c>
      <c r="E329" s="5" t="s">
        <v>212</v>
      </c>
      <c r="F329" s="5" t="s">
        <v>215</v>
      </c>
    </row>
    <row r="330" spans="1:6" x14ac:dyDescent="0.25">
      <c r="A330" s="5">
        <v>327</v>
      </c>
      <c r="B330" s="5" t="s">
        <v>222</v>
      </c>
      <c r="C330" s="5">
        <v>286.3</v>
      </c>
      <c r="D330" s="5">
        <v>0</v>
      </c>
      <c r="E330" s="5" t="s">
        <v>212</v>
      </c>
      <c r="F330" s="5" t="s">
        <v>215</v>
      </c>
    </row>
    <row r="331" spans="1:6" x14ac:dyDescent="0.25">
      <c r="A331" s="5">
        <v>328</v>
      </c>
      <c r="B331" s="5" t="s">
        <v>222</v>
      </c>
      <c r="C331" s="5">
        <v>286.3</v>
      </c>
      <c r="D331" s="5">
        <v>0</v>
      </c>
      <c r="E331" s="5" t="s">
        <v>212</v>
      </c>
      <c r="F331" s="5" t="s">
        <v>215</v>
      </c>
    </row>
    <row r="332" spans="1:6" x14ac:dyDescent="0.25">
      <c r="A332" s="5">
        <v>329</v>
      </c>
      <c r="B332" s="5" t="s">
        <v>222</v>
      </c>
      <c r="C332" s="5">
        <v>1013.9699999999999</v>
      </c>
      <c r="D332" s="5">
        <v>0</v>
      </c>
      <c r="E332" s="5" t="s">
        <v>212</v>
      </c>
      <c r="F332" s="5" t="s">
        <v>215</v>
      </c>
    </row>
    <row r="333" spans="1:6" x14ac:dyDescent="0.25">
      <c r="A333" s="5">
        <v>330</v>
      </c>
      <c r="B333" s="5" t="s">
        <v>222</v>
      </c>
      <c r="C333" s="5">
        <v>13.3</v>
      </c>
      <c r="D333" s="5">
        <v>0</v>
      </c>
      <c r="E333" s="5" t="s">
        <v>212</v>
      </c>
      <c r="F333" s="5" t="s">
        <v>215</v>
      </c>
    </row>
    <row r="334" spans="1:6" x14ac:dyDescent="0.25">
      <c r="A334" s="5">
        <v>331</v>
      </c>
      <c r="B334" s="5" t="s">
        <v>222</v>
      </c>
      <c r="C334" s="5">
        <v>1013.9699999999999</v>
      </c>
      <c r="D334" s="5">
        <v>0</v>
      </c>
      <c r="E334" s="5" t="s">
        <v>212</v>
      </c>
      <c r="F334" s="5" t="s">
        <v>215</v>
      </c>
    </row>
    <row r="335" spans="1:6" x14ac:dyDescent="0.25">
      <c r="A335" s="5">
        <v>332</v>
      </c>
      <c r="B335" s="5" t="s">
        <v>222</v>
      </c>
      <c r="C335" s="5">
        <v>13.3</v>
      </c>
      <c r="D335" s="5">
        <v>0</v>
      </c>
      <c r="E335" s="5" t="s">
        <v>212</v>
      </c>
      <c r="F335" s="5" t="s">
        <v>215</v>
      </c>
    </row>
    <row r="336" spans="1:6" x14ac:dyDescent="0.25">
      <c r="A336" s="5">
        <v>333</v>
      </c>
      <c r="B336" s="5" t="s">
        <v>222</v>
      </c>
      <c r="C336" s="5">
        <v>1013.9699999999999</v>
      </c>
      <c r="D336" s="5">
        <v>0</v>
      </c>
      <c r="E336" s="5" t="s">
        <v>212</v>
      </c>
      <c r="F336" s="5" t="s">
        <v>215</v>
      </c>
    </row>
    <row r="337" spans="1:6" x14ac:dyDescent="0.25">
      <c r="A337" s="5">
        <v>334</v>
      </c>
      <c r="B337" s="5" t="s">
        <v>222</v>
      </c>
      <c r="C337" s="5">
        <v>1013.9699999999999</v>
      </c>
      <c r="D337" s="5">
        <v>0</v>
      </c>
      <c r="E337" s="5" t="s">
        <v>212</v>
      </c>
      <c r="F337" s="5" t="s">
        <v>215</v>
      </c>
    </row>
    <row r="338" spans="1:6" x14ac:dyDescent="0.25">
      <c r="A338" s="5">
        <v>335</v>
      </c>
      <c r="B338" s="5" t="s">
        <v>222</v>
      </c>
      <c r="C338" s="5">
        <v>1013.9699999999999</v>
      </c>
      <c r="D338" s="5">
        <v>0</v>
      </c>
      <c r="E338" s="5" t="s">
        <v>212</v>
      </c>
      <c r="F338" s="5" t="s">
        <v>215</v>
      </c>
    </row>
    <row r="339" spans="1:6" x14ac:dyDescent="0.25">
      <c r="A339" s="5">
        <v>336</v>
      </c>
      <c r="B339" s="5" t="s">
        <v>222</v>
      </c>
      <c r="C339" s="5">
        <v>1668.72</v>
      </c>
      <c r="D339" s="5">
        <v>0</v>
      </c>
      <c r="E339" s="5" t="s">
        <v>212</v>
      </c>
      <c r="F339" s="5" t="s">
        <v>215</v>
      </c>
    </row>
    <row r="340" spans="1:6" x14ac:dyDescent="0.25">
      <c r="A340" s="5">
        <v>337</v>
      </c>
      <c r="B340" s="5" t="s">
        <v>222</v>
      </c>
      <c r="C340" s="5">
        <v>1013.9699999999999</v>
      </c>
      <c r="D340" s="5">
        <v>0</v>
      </c>
      <c r="E340" s="5" t="s">
        <v>212</v>
      </c>
      <c r="F340" s="5" t="s">
        <v>215</v>
      </c>
    </row>
    <row r="341" spans="1:6" x14ac:dyDescent="0.25">
      <c r="A341" s="5">
        <v>338</v>
      </c>
      <c r="B341" s="5" t="s">
        <v>222</v>
      </c>
      <c r="C341" s="5">
        <v>1013.9699999999999</v>
      </c>
      <c r="D341" s="5">
        <v>0</v>
      </c>
      <c r="E341" s="5" t="s">
        <v>212</v>
      </c>
      <c r="F341" s="5" t="s">
        <v>215</v>
      </c>
    </row>
    <row r="342" spans="1:6" x14ac:dyDescent="0.25">
      <c r="A342" s="5">
        <v>339</v>
      </c>
      <c r="B342" s="5" t="s">
        <v>222</v>
      </c>
      <c r="C342" s="5">
        <v>13.3</v>
      </c>
      <c r="D342" s="5">
        <v>0</v>
      </c>
      <c r="E342" s="5" t="s">
        <v>212</v>
      </c>
      <c r="F342" s="5" t="s">
        <v>215</v>
      </c>
    </row>
    <row r="343" spans="1:6" x14ac:dyDescent="0.25">
      <c r="A343" s="5">
        <v>340</v>
      </c>
      <c r="B343" s="5" t="s">
        <v>222</v>
      </c>
      <c r="C343" s="5">
        <v>1013.9699999999999</v>
      </c>
      <c r="D343" s="5">
        <v>0</v>
      </c>
      <c r="E343" s="5" t="s">
        <v>212</v>
      </c>
      <c r="F343" s="5" t="s">
        <v>215</v>
      </c>
    </row>
    <row r="344" spans="1:6" x14ac:dyDescent="0.25">
      <c r="A344" s="5">
        <v>341</v>
      </c>
      <c r="B344" s="5" t="s">
        <v>222</v>
      </c>
      <c r="C344" s="5">
        <v>1013.9699999999999</v>
      </c>
      <c r="D344" s="5">
        <v>0</v>
      </c>
      <c r="E344" s="5" t="s">
        <v>212</v>
      </c>
      <c r="F344" s="5" t="s">
        <v>215</v>
      </c>
    </row>
    <row r="345" spans="1:6" x14ac:dyDescent="0.25">
      <c r="A345" s="5">
        <v>342</v>
      </c>
      <c r="B345" s="5" t="s">
        <v>222</v>
      </c>
      <c r="C345" s="5">
        <v>13.3</v>
      </c>
      <c r="D345" s="5">
        <v>0</v>
      </c>
      <c r="E345" s="5" t="s">
        <v>212</v>
      </c>
      <c r="F345" s="5" t="s">
        <v>215</v>
      </c>
    </row>
    <row r="346" spans="1:6" x14ac:dyDescent="0.25">
      <c r="A346" s="5">
        <v>343</v>
      </c>
      <c r="B346" s="5" t="s">
        <v>222</v>
      </c>
      <c r="C346" s="5">
        <v>1013.9699999999999</v>
      </c>
      <c r="D346" s="5">
        <v>0</v>
      </c>
      <c r="E346" s="5" t="s">
        <v>212</v>
      </c>
      <c r="F346" s="5" t="s">
        <v>215</v>
      </c>
    </row>
    <row r="347" spans="1:6" x14ac:dyDescent="0.25">
      <c r="A347" s="5">
        <v>344</v>
      </c>
      <c r="B347" s="5" t="s">
        <v>222</v>
      </c>
      <c r="C347" s="5">
        <v>113.97</v>
      </c>
      <c r="D347" s="5">
        <v>0</v>
      </c>
      <c r="E347" s="5" t="s">
        <v>212</v>
      </c>
      <c r="F347" s="5" t="s">
        <v>215</v>
      </c>
    </row>
    <row r="348" spans="1:6" x14ac:dyDescent="0.25">
      <c r="A348" s="5">
        <v>345</v>
      </c>
      <c r="B348" s="5" t="s">
        <v>222</v>
      </c>
      <c r="C348" s="5">
        <v>286.3</v>
      </c>
      <c r="D348" s="5">
        <v>0</v>
      </c>
      <c r="E348" s="5" t="s">
        <v>212</v>
      </c>
      <c r="F348" s="5" t="s">
        <v>215</v>
      </c>
    </row>
    <row r="349" spans="1:6" x14ac:dyDescent="0.25">
      <c r="A349" s="5">
        <v>346</v>
      </c>
      <c r="B349" s="5" t="s">
        <v>222</v>
      </c>
      <c r="C349" s="5">
        <v>286.3</v>
      </c>
      <c r="D349" s="5">
        <v>0</v>
      </c>
      <c r="E349" s="5" t="s">
        <v>212</v>
      </c>
      <c r="F349" s="5" t="s">
        <v>215</v>
      </c>
    </row>
    <row r="350" spans="1:6" x14ac:dyDescent="0.25">
      <c r="A350" s="5">
        <v>347</v>
      </c>
      <c r="B350" s="5" t="s">
        <v>222</v>
      </c>
      <c r="C350" s="5">
        <v>280.90000000000003</v>
      </c>
      <c r="D350" s="5">
        <v>0</v>
      </c>
      <c r="E350" s="5" t="s">
        <v>212</v>
      </c>
      <c r="F350" s="5" t="s">
        <v>215</v>
      </c>
    </row>
    <row r="351" spans="1:6" x14ac:dyDescent="0.25">
      <c r="A351" s="5">
        <v>348</v>
      </c>
      <c r="B351" s="5" t="s">
        <v>222</v>
      </c>
      <c r="C351" s="5">
        <v>286.3</v>
      </c>
      <c r="D351" s="5">
        <v>0</v>
      </c>
      <c r="E351" s="5" t="s">
        <v>212</v>
      </c>
      <c r="F351" s="5" t="s">
        <v>215</v>
      </c>
    </row>
    <row r="352" spans="1:6" x14ac:dyDescent="0.25">
      <c r="A352" s="5">
        <v>349</v>
      </c>
      <c r="B352" s="5" t="s">
        <v>222</v>
      </c>
      <c r="C352" s="5">
        <v>286.3</v>
      </c>
      <c r="D352" s="5">
        <v>0</v>
      </c>
      <c r="E352" s="5" t="s">
        <v>212</v>
      </c>
      <c r="F352" s="5" t="s">
        <v>215</v>
      </c>
    </row>
    <row r="353" spans="1:6" x14ac:dyDescent="0.25">
      <c r="A353" s="5">
        <v>350</v>
      </c>
      <c r="B353" s="5" t="s">
        <v>222</v>
      </c>
      <c r="C353" s="5">
        <v>13.3</v>
      </c>
      <c r="D353" s="5">
        <v>0</v>
      </c>
      <c r="E353" s="5" t="s">
        <v>212</v>
      </c>
      <c r="F353" s="5" t="s">
        <v>215</v>
      </c>
    </row>
    <row r="354" spans="1:6" x14ac:dyDescent="0.25">
      <c r="A354" s="5">
        <v>351</v>
      </c>
      <c r="B354" s="5" t="s">
        <v>222</v>
      </c>
      <c r="C354" s="5">
        <v>13.3</v>
      </c>
      <c r="D354" s="5">
        <v>0</v>
      </c>
      <c r="E354" s="5" t="s">
        <v>212</v>
      </c>
      <c r="F354" s="5" t="s">
        <v>215</v>
      </c>
    </row>
    <row r="355" spans="1:6" x14ac:dyDescent="0.25">
      <c r="A355" s="5">
        <v>352</v>
      </c>
      <c r="B355" s="5" t="s">
        <v>222</v>
      </c>
      <c r="C355" s="5">
        <v>113.97</v>
      </c>
      <c r="D355" s="5">
        <v>0</v>
      </c>
      <c r="E355" s="5" t="s">
        <v>212</v>
      </c>
      <c r="F355" s="5" t="s">
        <v>215</v>
      </c>
    </row>
    <row r="356" spans="1:6" x14ac:dyDescent="0.25">
      <c r="A356" s="5">
        <v>353</v>
      </c>
      <c r="B356" s="5" t="s">
        <v>222</v>
      </c>
      <c r="C356" s="5">
        <v>13.3</v>
      </c>
      <c r="D356" s="5">
        <v>0</v>
      </c>
      <c r="E356" s="5" t="s">
        <v>212</v>
      </c>
      <c r="F356" s="5" t="s">
        <v>215</v>
      </c>
    </row>
    <row r="357" spans="1:6" x14ac:dyDescent="0.25">
      <c r="A357" s="5">
        <v>354</v>
      </c>
      <c r="B357" s="5" t="s">
        <v>222</v>
      </c>
      <c r="C357" s="5">
        <v>286.3</v>
      </c>
      <c r="D357" s="5">
        <v>0</v>
      </c>
      <c r="E357" s="5" t="s">
        <v>212</v>
      </c>
      <c r="F357" s="5" t="s">
        <v>215</v>
      </c>
    </row>
    <row r="358" spans="1:6" x14ac:dyDescent="0.25">
      <c r="A358" s="5">
        <v>355</v>
      </c>
      <c r="B358" s="5" t="s">
        <v>222</v>
      </c>
      <c r="C358" s="5">
        <v>286.3</v>
      </c>
      <c r="D358" s="5">
        <v>0</v>
      </c>
      <c r="E358" s="5" t="s">
        <v>212</v>
      </c>
      <c r="F358" s="5" t="s">
        <v>215</v>
      </c>
    </row>
    <row r="359" spans="1:6" x14ac:dyDescent="0.25">
      <c r="A359" s="5">
        <v>356</v>
      </c>
      <c r="B359" s="5" t="s">
        <v>222</v>
      </c>
      <c r="C359" s="5">
        <v>1013.9699999999999</v>
      </c>
      <c r="D359" s="5">
        <v>0</v>
      </c>
      <c r="E359" s="5" t="s">
        <v>212</v>
      </c>
      <c r="F359" s="5" t="s">
        <v>215</v>
      </c>
    </row>
    <row r="360" spans="1:6" x14ac:dyDescent="0.25">
      <c r="A360" s="5">
        <v>357</v>
      </c>
      <c r="B360" s="5" t="s">
        <v>222</v>
      </c>
      <c r="C360" s="5">
        <v>1013.9699999999999</v>
      </c>
      <c r="D360" s="5">
        <v>0</v>
      </c>
      <c r="E360" s="5" t="s">
        <v>212</v>
      </c>
      <c r="F360" s="5" t="s">
        <v>215</v>
      </c>
    </row>
    <row r="361" spans="1:6" x14ac:dyDescent="0.25">
      <c r="A361" s="5">
        <v>358</v>
      </c>
      <c r="B361" s="5" t="s">
        <v>222</v>
      </c>
      <c r="C361" s="5">
        <v>1013.9699999999999</v>
      </c>
      <c r="D361" s="5">
        <v>0</v>
      </c>
      <c r="E361" s="5" t="s">
        <v>212</v>
      </c>
      <c r="F361" s="5" t="s">
        <v>215</v>
      </c>
    </row>
    <row r="362" spans="1:6" x14ac:dyDescent="0.25">
      <c r="A362" s="5">
        <v>359</v>
      </c>
      <c r="B362" s="5" t="s">
        <v>222</v>
      </c>
      <c r="C362" s="5">
        <v>113.97</v>
      </c>
      <c r="D362" s="5">
        <v>0</v>
      </c>
      <c r="E362" s="5" t="s">
        <v>212</v>
      </c>
      <c r="F362" s="5" t="s">
        <v>215</v>
      </c>
    </row>
    <row r="363" spans="1:6" x14ac:dyDescent="0.25">
      <c r="A363" s="5">
        <v>360</v>
      </c>
      <c r="B363" s="5" t="s">
        <v>222</v>
      </c>
      <c r="C363" s="5">
        <v>113.97</v>
      </c>
      <c r="D363" s="5">
        <v>0</v>
      </c>
      <c r="E363" s="5" t="s">
        <v>212</v>
      </c>
      <c r="F363" s="5" t="s">
        <v>215</v>
      </c>
    </row>
    <row r="364" spans="1:6" x14ac:dyDescent="0.25">
      <c r="A364" s="5">
        <v>361</v>
      </c>
      <c r="B364" s="5" t="s">
        <v>222</v>
      </c>
      <c r="C364" s="5">
        <v>113.97</v>
      </c>
      <c r="D364" s="5">
        <v>0</v>
      </c>
      <c r="E364" s="5" t="s">
        <v>212</v>
      </c>
      <c r="F364" s="5" t="s">
        <v>215</v>
      </c>
    </row>
    <row r="365" spans="1:6" x14ac:dyDescent="0.25">
      <c r="A365" s="5">
        <v>362</v>
      </c>
      <c r="B365" s="5" t="s">
        <v>222</v>
      </c>
      <c r="C365" s="5">
        <v>1013.9699999999999</v>
      </c>
      <c r="D365" s="5">
        <v>0</v>
      </c>
      <c r="E365" s="5" t="s">
        <v>212</v>
      </c>
      <c r="F365" s="5" t="s">
        <v>215</v>
      </c>
    </row>
    <row r="366" spans="1:6" x14ac:dyDescent="0.25">
      <c r="A366" s="5">
        <v>363</v>
      </c>
      <c r="B366" s="5" t="s">
        <v>222</v>
      </c>
      <c r="C366" s="5">
        <v>1013.9699999999999</v>
      </c>
      <c r="D366" s="5">
        <v>0</v>
      </c>
      <c r="E366" s="5" t="s">
        <v>212</v>
      </c>
      <c r="F366" s="5" t="s">
        <v>215</v>
      </c>
    </row>
    <row r="367" spans="1:6" x14ac:dyDescent="0.25">
      <c r="A367" s="5">
        <v>364</v>
      </c>
      <c r="B367" s="5" t="s">
        <v>222</v>
      </c>
      <c r="C367" s="5">
        <v>113.97</v>
      </c>
      <c r="D367" s="5">
        <v>0</v>
      </c>
      <c r="E367" s="5" t="s">
        <v>212</v>
      </c>
      <c r="F367" s="5" t="s">
        <v>215</v>
      </c>
    </row>
    <row r="368" spans="1:6" x14ac:dyDescent="0.25">
      <c r="A368" s="5">
        <v>365</v>
      </c>
      <c r="B368" s="5" t="s">
        <v>222</v>
      </c>
      <c r="C368" s="5">
        <v>113.97</v>
      </c>
      <c r="D368" s="5">
        <v>0</v>
      </c>
      <c r="E368" s="5" t="s">
        <v>212</v>
      </c>
      <c r="F368" s="5" t="s">
        <v>215</v>
      </c>
    </row>
    <row r="369" spans="1:6" x14ac:dyDescent="0.25">
      <c r="A369" s="5">
        <v>366</v>
      </c>
      <c r="B369" s="5" t="s">
        <v>222</v>
      </c>
      <c r="C369" s="5">
        <v>1013.9699999999999</v>
      </c>
      <c r="D369" s="5">
        <v>0</v>
      </c>
      <c r="E369" s="5" t="s">
        <v>212</v>
      </c>
      <c r="F369" s="5" t="s">
        <v>215</v>
      </c>
    </row>
    <row r="370" spans="1:6" x14ac:dyDescent="0.25">
      <c r="A370" s="5">
        <v>367</v>
      </c>
      <c r="B370" s="5" t="s">
        <v>222</v>
      </c>
      <c r="C370" s="5">
        <v>113.97</v>
      </c>
      <c r="D370" s="5">
        <v>0</v>
      </c>
      <c r="E370" s="5" t="s">
        <v>212</v>
      </c>
      <c r="F370" s="5" t="s">
        <v>215</v>
      </c>
    </row>
    <row r="371" spans="1:6" x14ac:dyDescent="0.25">
      <c r="A371" s="5">
        <v>368</v>
      </c>
      <c r="B371" s="5" t="s">
        <v>222</v>
      </c>
      <c r="C371" s="5">
        <v>13.3</v>
      </c>
      <c r="D371" s="5">
        <v>0</v>
      </c>
      <c r="E371" s="5" t="s">
        <v>212</v>
      </c>
      <c r="F371" s="5" t="s">
        <v>215</v>
      </c>
    </row>
    <row r="372" spans="1:6" x14ac:dyDescent="0.25">
      <c r="A372" s="5">
        <v>369</v>
      </c>
      <c r="B372" s="5" t="s">
        <v>222</v>
      </c>
      <c r="C372" s="5">
        <v>13.3</v>
      </c>
      <c r="D372" s="5">
        <v>0</v>
      </c>
      <c r="E372" s="5" t="s">
        <v>212</v>
      </c>
      <c r="F372" s="5" t="s">
        <v>215</v>
      </c>
    </row>
    <row r="373" spans="1:6" x14ac:dyDescent="0.25">
      <c r="A373" s="5">
        <v>370</v>
      </c>
      <c r="B373" s="5" t="s">
        <v>222</v>
      </c>
      <c r="C373" s="5">
        <v>1013.9699999999999</v>
      </c>
      <c r="D373" s="5">
        <v>0</v>
      </c>
      <c r="E373" s="5" t="s">
        <v>212</v>
      </c>
      <c r="F373" s="5" t="s">
        <v>215</v>
      </c>
    </row>
    <row r="374" spans="1:6" x14ac:dyDescent="0.25">
      <c r="A374" s="5">
        <v>371</v>
      </c>
      <c r="B374" s="5" t="s">
        <v>222</v>
      </c>
      <c r="C374" s="5">
        <v>1013.9699999999999</v>
      </c>
      <c r="D374" s="5">
        <v>0</v>
      </c>
      <c r="E374" s="5" t="s">
        <v>212</v>
      </c>
      <c r="F374" s="5" t="s">
        <v>215</v>
      </c>
    </row>
    <row r="375" spans="1:6" x14ac:dyDescent="0.25">
      <c r="A375" s="5">
        <v>372</v>
      </c>
      <c r="B375" s="5" t="s">
        <v>222</v>
      </c>
      <c r="C375" s="5">
        <v>13.3</v>
      </c>
      <c r="D375" s="5">
        <v>0</v>
      </c>
      <c r="E375" s="5" t="s">
        <v>212</v>
      </c>
      <c r="F375" s="5" t="s">
        <v>215</v>
      </c>
    </row>
    <row r="376" spans="1:6" x14ac:dyDescent="0.25">
      <c r="A376" s="5">
        <v>373</v>
      </c>
      <c r="B376" s="5" t="s">
        <v>222</v>
      </c>
      <c r="C376" s="5">
        <v>1013.9699999999999</v>
      </c>
      <c r="D376" s="5">
        <v>0</v>
      </c>
      <c r="E376" s="5" t="s">
        <v>212</v>
      </c>
      <c r="F376" s="5" t="s">
        <v>215</v>
      </c>
    </row>
    <row r="377" spans="1:6" x14ac:dyDescent="0.25">
      <c r="A377" s="5">
        <v>374</v>
      </c>
      <c r="B377" s="5" t="s">
        <v>222</v>
      </c>
      <c r="C377" s="5">
        <v>1013.9699999999999</v>
      </c>
      <c r="D377" s="5">
        <v>0</v>
      </c>
      <c r="E377" s="5" t="s">
        <v>212</v>
      </c>
      <c r="F377" s="5" t="s">
        <v>215</v>
      </c>
    </row>
    <row r="378" spans="1:6" x14ac:dyDescent="0.25">
      <c r="A378" s="5">
        <v>375</v>
      </c>
      <c r="B378" s="5" t="s">
        <v>222</v>
      </c>
      <c r="C378" s="5">
        <v>13.3</v>
      </c>
      <c r="D378" s="5">
        <v>0</v>
      </c>
      <c r="E378" s="5" t="s">
        <v>212</v>
      </c>
      <c r="F378" s="5" t="s">
        <v>215</v>
      </c>
    </row>
    <row r="379" spans="1:6" x14ac:dyDescent="0.25">
      <c r="A379" s="5">
        <v>376</v>
      </c>
      <c r="B379" s="5" t="s">
        <v>222</v>
      </c>
      <c r="C379" s="5">
        <v>113.97</v>
      </c>
      <c r="D379" s="5">
        <v>0</v>
      </c>
      <c r="E379" s="5" t="s">
        <v>212</v>
      </c>
      <c r="F379" s="5" t="s">
        <v>215</v>
      </c>
    </row>
    <row r="380" spans="1:6" x14ac:dyDescent="0.25">
      <c r="A380" s="5">
        <v>377</v>
      </c>
      <c r="B380" s="5" t="s">
        <v>222</v>
      </c>
      <c r="C380" s="5">
        <v>13.3</v>
      </c>
      <c r="D380" s="5">
        <v>0</v>
      </c>
      <c r="E380" s="5" t="s">
        <v>212</v>
      </c>
      <c r="F380" s="5" t="s">
        <v>215</v>
      </c>
    </row>
    <row r="381" spans="1:6" x14ac:dyDescent="0.25">
      <c r="A381" s="5">
        <v>378</v>
      </c>
      <c r="B381" s="5" t="s">
        <v>222</v>
      </c>
      <c r="C381" s="5">
        <v>1013.9699999999999</v>
      </c>
      <c r="D381" s="5">
        <v>0</v>
      </c>
      <c r="E381" s="5" t="s">
        <v>212</v>
      </c>
      <c r="F381" s="5" t="s">
        <v>215</v>
      </c>
    </row>
    <row r="382" spans="1:6" x14ac:dyDescent="0.25">
      <c r="A382" s="5">
        <v>379</v>
      </c>
      <c r="B382" s="5" t="s">
        <v>222</v>
      </c>
      <c r="C382" s="5">
        <v>13.3</v>
      </c>
      <c r="D382" s="5">
        <v>0</v>
      </c>
      <c r="E382" s="5" t="s">
        <v>212</v>
      </c>
      <c r="F382" s="5" t="s">
        <v>215</v>
      </c>
    </row>
    <row r="383" spans="1:6" x14ac:dyDescent="0.25">
      <c r="A383" s="5">
        <v>380</v>
      </c>
      <c r="B383" s="5" t="s">
        <v>222</v>
      </c>
      <c r="C383" s="5">
        <v>13.3</v>
      </c>
      <c r="D383" s="5">
        <v>0</v>
      </c>
      <c r="E383" s="5" t="s">
        <v>212</v>
      </c>
      <c r="F383" s="5" t="s">
        <v>215</v>
      </c>
    </row>
    <row r="384" spans="1:6" x14ac:dyDescent="0.25">
      <c r="A384" s="5">
        <v>381</v>
      </c>
      <c r="B384" s="5" t="s">
        <v>222</v>
      </c>
      <c r="C384" s="5">
        <v>113.97</v>
      </c>
      <c r="D384" s="5">
        <v>0</v>
      </c>
      <c r="E384" s="5" t="s">
        <v>212</v>
      </c>
      <c r="F384" s="5" t="s">
        <v>215</v>
      </c>
    </row>
    <row r="385" spans="1:6" x14ac:dyDescent="0.25">
      <c r="A385" s="5">
        <v>382</v>
      </c>
      <c r="B385" s="5" t="s">
        <v>222</v>
      </c>
      <c r="C385" s="5">
        <v>113.97</v>
      </c>
      <c r="D385" s="5">
        <v>0</v>
      </c>
      <c r="E385" s="5" t="s">
        <v>212</v>
      </c>
      <c r="F385" s="5" t="s">
        <v>215</v>
      </c>
    </row>
    <row r="386" spans="1:6" x14ac:dyDescent="0.25">
      <c r="A386" s="5">
        <v>383</v>
      </c>
      <c r="B386" s="5" t="s">
        <v>222</v>
      </c>
      <c r="C386" s="5">
        <v>13.3</v>
      </c>
      <c r="D386" s="5">
        <v>0</v>
      </c>
      <c r="E386" s="5" t="s">
        <v>212</v>
      </c>
      <c r="F386" s="5" t="s">
        <v>215</v>
      </c>
    </row>
    <row r="387" spans="1:6" x14ac:dyDescent="0.25">
      <c r="A387" s="5">
        <v>384</v>
      </c>
      <c r="B387" s="5" t="s">
        <v>222</v>
      </c>
      <c r="C387" s="5">
        <v>1013.9699999999999</v>
      </c>
      <c r="D387" s="5">
        <v>0</v>
      </c>
      <c r="E387" s="5" t="s">
        <v>212</v>
      </c>
      <c r="F387" s="5" t="s">
        <v>215</v>
      </c>
    </row>
    <row r="388" spans="1:6" x14ac:dyDescent="0.25">
      <c r="A388" s="5">
        <v>385</v>
      </c>
      <c r="B388" s="5" t="s">
        <v>222</v>
      </c>
      <c r="C388" s="5">
        <v>113.97</v>
      </c>
      <c r="D388" s="5">
        <v>0</v>
      </c>
      <c r="E388" s="5" t="s">
        <v>212</v>
      </c>
      <c r="F388" s="5" t="s">
        <v>215</v>
      </c>
    </row>
    <row r="389" spans="1:6" x14ac:dyDescent="0.25">
      <c r="A389" s="5">
        <v>386</v>
      </c>
      <c r="B389" s="5" t="s">
        <v>222</v>
      </c>
      <c r="C389" s="5">
        <v>1013.9699999999999</v>
      </c>
      <c r="D389" s="5">
        <v>0</v>
      </c>
      <c r="E389" s="5" t="s">
        <v>212</v>
      </c>
      <c r="F389" s="5" t="s">
        <v>215</v>
      </c>
    </row>
    <row r="390" spans="1:6" x14ac:dyDescent="0.25">
      <c r="A390" s="5">
        <v>387</v>
      </c>
      <c r="B390" s="5" t="s">
        <v>222</v>
      </c>
      <c r="C390" s="5">
        <v>524.79999999999995</v>
      </c>
      <c r="D390" s="5">
        <v>0</v>
      </c>
      <c r="E390" s="5" t="s">
        <v>212</v>
      </c>
      <c r="F390" s="5" t="s">
        <v>215</v>
      </c>
    </row>
    <row r="391" spans="1:6" x14ac:dyDescent="0.25">
      <c r="A391" s="5">
        <v>388</v>
      </c>
      <c r="B391" s="5" t="s">
        <v>222</v>
      </c>
      <c r="C391" s="5">
        <v>286.3</v>
      </c>
      <c r="D391" s="5">
        <v>0</v>
      </c>
      <c r="E391" s="5" t="s">
        <v>212</v>
      </c>
      <c r="F391" s="5" t="s">
        <v>215</v>
      </c>
    </row>
    <row r="392" spans="1:6" x14ac:dyDescent="0.25">
      <c r="A392" s="5">
        <v>389</v>
      </c>
      <c r="B392" s="5" t="s">
        <v>222</v>
      </c>
      <c r="C392" s="5">
        <v>286.3</v>
      </c>
      <c r="D392" s="5">
        <v>0</v>
      </c>
      <c r="E392" s="5" t="s">
        <v>212</v>
      </c>
      <c r="F392" s="5" t="s">
        <v>215</v>
      </c>
    </row>
    <row r="393" spans="1:6" x14ac:dyDescent="0.25">
      <c r="A393" s="5">
        <v>390</v>
      </c>
      <c r="B393" s="5" t="s">
        <v>222</v>
      </c>
      <c r="C393" s="5">
        <v>286.3</v>
      </c>
      <c r="D393" s="5">
        <v>0</v>
      </c>
      <c r="E393" s="5" t="s">
        <v>212</v>
      </c>
      <c r="F393" s="5" t="s">
        <v>215</v>
      </c>
    </row>
    <row r="394" spans="1:6" x14ac:dyDescent="0.25">
      <c r="A394" s="5">
        <v>391</v>
      </c>
      <c r="B394" s="5" t="s">
        <v>1095</v>
      </c>
      <c r="C394" s="5">
        <v>0</v>
      </c>
      <c r="D394" s="5">
        <v>0</v>
      </c>
      <c r="E394" s="5" t="s">
        <v>212</v>
      </c>
      <c r="F394" s="5" t="s">
        <v>215</v>
      </c>
    </row>
    <row r="395" spans="1:6" x14ac:dyDescent="0.25">
      <c r="A395" s="5">
        <v>392</v>
      </c>
      <c r="B395" s="5" t="s">
        <v>1095</v>
      </c>
      <c r="C395" s="5">
        <v>0</v>
      </c>
      <c r="D395" s="5">
        <v>0</v>
      </c>
      <c r="E395" s="5" t="s">
        <v>212</v>
      </c>
      <c r="F395" s="5" t="s">
        <v>215</v>
      </c>
    </row>
    <row r="396" spans="1:6" x14ac:dyDescent="0.25">
      <c r="A396" s="5">
        <v>393</v>
      </c>
      <c r="B396" s="5" t="s">
        <v>1095</v>
      </c>
      <c r="C396" s="5">
        <v>0</v>
      </c>
      <c r="D396" s="5">
        <v>0</v>
      </c>
      <c r="E396" s="5" t="s">
        <v>212</v>
      </c>
      <c r="F396" s="5" t="s">
        <v>215</v>
      </c>
    </row>
    <row r="397" spans="1:6" x14ac:dyDescent="0.25">
      <c r="A397" s="5">
        <v>394</v>
      </c>
      <c r="B397" s="5" t="s">
        <v>1095</v>
      </c>
      <c r="C397" s="5">
        <v>0</v>
      </c>
      <c r="D397" s="5">
        <v>0</v>
      </c>
      <c r="E397" s="5" t="s">
        <v>212</v>
      </c>
      <c r="F397" s="5" t="s">
        <v>215</v>
      </c>
    </row>
    <row r="398" spans="1:6" x14ac:dyDescent="0.25">
      <c r="A398" s="5">
        <v>395</v>
      </c>
      <c r="B398" s="5" t="s">
        <v>1095</v>
      </c>
      <c r="C398" s="5">
        <v>0</v>
      </c>
      <c r="D398" s="5">
        <v>0</v>
      </c>
      <c r="E398" s="5" t="s">
        <v>212</v>
      </c>
      <c r="F398" s="5" t="s">
        <v>215</v>
      </c>
    </row>
    <row r="399" spans="1:6" x14ac:dyDescent="0.25">
      <c r="A399" s="5">
        <v>396</v>
      </c>
      <c r="B399" s="5" t="s">
        <v>1095</v>
      </c>
      <c r="C399" s="5">
        <v>0</v>
      </c>
      <c r="D399" s="5">
        <v>0</v>
      </c>
      <c r="E399" s="5" t="s">
        <v>212</v>
      </c>
      <c r="F399" s="5" t="s">
        <v>215</v>
      </c>
    </row>
    <row r="400" spans="1:6" x14ac:dyDescent="0.25">
      <c r="A400" s="5">
        <v>397</v>
      </c>
      <c r="B400" s="5" t="s">
        <v>1095</v>
      </c>
      <c r="C400" s="5">
        <v>0</v>
      </c>
      <c r="D400" s="5">
        <v>0</v>
      </c>
      <c r="E400" s="5" t="s">
        <v>212</v>
      </c>
      <c r="F400" s="5" t="s">
        <v>215</v>
      </c>
    </row>
    <row r="401" spans="1:6" x14ac:dyDescent="0.25">
      <c r="A401" s="5">
        <v>398</v>
      </c>
      <c r="B401" s="5" t="s">
        <v>1095</v>
      </c>
      <c r="C401" s="5">
        <v>0</v>
      </c>
      <c r="D401" s="5">
        <v>0</v>
      </c>
      <c r="E401" s="5" t="s">
        <v>212</v>
      </c>
      <c r="F401" s="5" t="s">
        <v>215</v>
      </c>
    </row>
    <row r="402" spans="1:6" x14ac:dyDescent="0.25">
      <c r="A402" s="5">
        <v>399</v>
      </c>
      <c r="B402" s="5" t="s">
        <v>1095</v>
      </c>
      <c r="C402" s="5">
        <v>0</v>
      </c>
      <c r="D402" s="5">
        <v>0</v>
      </c>
      <c r="E402" s="5" t="s">
        <v>212</v>
      </c>
      <c r="F402" s="5" t="s">
        <v>215</v>
      </c>
    </row>
    <row r="403" spans="1:6" x14ac:dyDescent="0.25">
      <c r="A403" s="5">
        <v>400</v>
      </c>
      <c r="B403" s="5" t="s">
        <v>1095</v>
      </c>
      <c r="C403" s="5">
        <v>0</v>
      </c>
      <c r="D403" s="5">
        <v>0</v>
      </c>
      <c r="E403" s="5" t="s">
        <v>212</v>
      </c>
      <c r="F403" s="5" t="s">
        <v>215</v>
      </c>
    </row>
    <row r="404" spans="1:6" x14ac:dyDescent="0.25">
      <c r="A404" s="5">
        <v>401</v>
      </c>
      <c r="B404" s="5" t="s">
        <v>1095</v>
      </c>
      <c r="C404" s="5">
        <v>0</v>
      </c>
      <c r="D404" s="5">
        <v>0</v>
      </c>
      <c r="E404" s="5" t="s">
        <v>212</v>
      </c>
      <c r="F40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4"/>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1095</v>
      </c>
      <c r="C394" s="5" t="s">
        <v>215</v>
      </c>
    </row>
    <row r="395" spans="1:3" x14ac:dyDescent="0.25">
      <c r="A395" s="5">
        <v>392</v>
      </c>
      <c r="B395" s="5" t="s">
        <v>1095</v>
      </c>
      <c r="C395" s="5" t="s">
        <v>215</v>
      </c>
    </row>
    <row r="396" spans="1:3" x14ac:dyDescent="0.25">
      <c r="A396" s="5">
        <v>393</v>
      </c>
      <c r="B396" s="5" t="s">
        <v>1095</v>
      </c>
      <c r="C396" s="5" t="s">
        <v>215</v>
      </c>
    </row>
    <row r="397" spans="1:3" x14ac:dyDescent="0.25">
      <c r="A397" s="5">
        <v>394</v>
      </c>
      <c r="B397" s="5" t="s">
        <v>1095</v>
      </c>
      <c r="C397" s="5" t="s">
        <v>215</v>
      </c>
    </row>
    <row r="398" spans="1:3" x14ac:dyDescent="0.25">
      <c r="A398" s="5">
        <v>395</v>
      </c>
      <c r="B398" s="5" t="s">
        <v>1095</v>
      </c>
      <c r="C398" s="5" t="s">
        <v>215</v>
      </c>
    </row>
    <row r="399" spans="1:3" x14ac:dyDescent="0.25">
      <c r="A399" s="5">
        <v>396</v>
      </c>
      <c r="B399" s="5" t="s">
        <v>1095</v>
      </c>
      <c r="C399" s="5" t="s">
        <v>215</v>
      </c>
    </row>
    <row r="400" spans="1:3" x14ac:dyDescent="0.25">
      <c r="A400" s="5">
        <v>397</v>
      </c>
      <c r="B400" s="5" t="s">
        <v>1095</v>
      </c>
      <c r="C400" s="5" t="s">
        <v>215</v>
      </c>
    </row>
    <row r="401" spans="1:3" x14ac:dyDescent="0.25">
      <c r="A401" s="5">
        <v>398</v>
      </c>
      <c r="B401" s="5" t="s">
        <v>1095</v>
      </c>
      <c r="C401" s="5" t="s">
        <v>215</v>
      </c>
    </row>
    <row r="402" spans="1:3" x14ac:dyDescent="0.25">
      <c r="A402" s="5">
        <v>399</v>
      </c>
      <c r="B402" s="5" t="s">
        <v>1095</v>
      </c>
      <c r="C402" s="5" t="s">
        <v>215</v>
      </c>
    </row>
    <row r="403" spans="1:3" x14ac:dyDescent="0.25">
      <c r="A403" s="5">
        <v>400</v>
      </c>
      <c r="B403" s="5" t="s">
        <v>1095</v>
      </c>
      <c r="C403" s="5" t="s">
        <v>215</v>
      </c>
    </row>
    <row r="404" spans="1:3" x14ac:dyDescent="0.25">
      <c r="A404" s="5">
        <v>401</v>
      </c>
      <c r="B404" s="5" t="s">
        <v>1095</v>
      </c>
      <c r="C40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2024-07-04T17:08:55Z</dcterms:modified>
</cp:coreProperties>
</file>